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040" windowHeight="1365" activeTab="0"/>
  </bookViews>
  <sheets>
    <sheet name="ผด.2-66 เพิ่มเติม" sheetId="1" r:id="rId1"/>
    <sheet name="ผด.1 เพิ่มเติม" sheetId="2" r:id="rId2"/>
    <sheet name="บัญชีสรุป" sheetId="3" r:id="rId3"/>
    <sheet name="ผด.2-66" sheetId="4" r:id="rId4"/>
    <sheet name="ผด.1" sheetId="5" r:id="rId5"/>
  </sheets>
  <definedNames>
    <definedName name="_xlnm.Print_Area" localSheetId="4">'ผด.1'!$A$1:$F$133</definedName>
    <definedName name="_xlnm.Print_Area" localSheetId="1">'ผด.1 เพิ่มเติม'!#REF!</definedName>
    <definedName name="_xlnm.Print_Area" localSheetId="3">'ผด.2-66'!$A$1:$R$700</definedName>
    <definedName name="_xlnm.Print_Titles" localSheetId="0">'ผด.2-66 เพิ่มเติม'!$1:$9</definedName>
  </definedNames>
  <calcPr fullCalcOnLoad="1"/>
</workbook>
</file>

<file path=xl/sharedStrings.xml><?xml version="1.0" encoding="utf-8"?>
<sst xmlns="http://schemas.openxmlformats.org/spreadsheetml/2006/main" count="1811" uniqueCount="606">
  <si>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</si>
  <si>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</si>
  <si>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</si>
  <si>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</si>
  <si>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</si>
  <si>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</si>
  <si>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</t>
  </si>
  <si>
    <t>งบประมาณทั้งหมด</t>
  </si>
  <si>
    <t>บัญชีโครงการ / กิจกรรม / งบประมาณ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</si>
  <si>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</si>
  <si>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</si>
  <si>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</si>
  <si>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</si>
  <si>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สถานที่</t>
  </si>
  <si>
    <t>ดำเนินการ</t>
  </si>
  <si>
    <t>หน่วยงาน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</si>
  <si>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</si>
  <si>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</si>
  <si>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</si>
  <si>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</si>
  <si>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</si>
  <si>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</si>
  <si>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</si>
  <si>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</si>
  <si>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</si>
  <si>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</si>
  <si>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</si>
  <si>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</si>
  <si>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</si>
  <si>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รวม</t>
  </si>
  <si>
    <t>อบต.แชะ</t>
  </si>
  <si>
    <t>กองช่าง</t>
  </si>
  <si>
    <t>รวมทั้งหมด</t>
  </si>
  <si>
    <t>กองคลัง</t>
  </si>
  <si>
    <t>กองการศึกษา</t>
  </si>
  <si>
    <t>กองสวัสดิการ</t>
  </si>
  <si>
    <t>ที่สั่งการให้ดำเนินการตามแนวนโยบาย</t>
  </si>
  <si>
    <t>โครงการจัดงานวันท้องถิ่นไทย</t>
  </si>
  <si>
    <t>เพื่อจ่ายเป็นค่าใช้จ่ายในการจัดงานดังกล่าว</t>
  </si>
  <si>
    <t>เพื่อจ่ายเป็นค่าใช้จ่ายในการจัดกิจกรรม</t>
  </si>
  <si>
    <t>โครงการฝึกอบรมเชิงปฏิบัติการดูแลสุขภาพ</t>
  </si>
  <si>
    <t>โครงการสนับสนุนค่าใช้จ่ายในการบริหาร</t>
  </si>
  <si>
    <t>เพื่อจ่ายเป็นค่าสนับสนุนค่าใช้จ่ายในการ</t>
  </si>
  <si>
    <t>10.3  จัดทำระบบกำจัดขยะรวม และจัดการขยะมูลฝอยและสิ่งปฏิกูล</t>
  </si>
  <si>
    <t>โครงการจัดการขยะมูลฝอยภายในชุมชน</t>
  </si>
  <si>
    <t>ต่อเด็ก สตรี และบุคคลในครอบครัว</t>
  </si>
  <si>
    <t>โครงการเสริมสร้างความสัมพันธ์ในครอบครัว</t>
  </si>
  <si>
    <t>องค์การบริหารส่วนตำบลแชะ   อำเภอครบุรี  จังหวัดนครราชสีมา</t>
  </si>
  <si>
    <t>ยุทธศาสตร์</t>
  </si>
  <si>
    <t>1) ยุทธศาสตร์การสานต่อแนวทางพระราชดำริ</t>
  </si>
  <si>
    <t xml:space="preserve">1.1 ประสานและบริหารการจัดการน้ำ ตามพระราชดำรัสของพระบาทสมเด็จ </t>
  </si>
  <si>
    <t xml:space="preserve">     พระเจ้าอยู่หัวฯ เมื่อปี ๒๕๓๘ เพื่อแก้ไขและป้องกันปัญหาอุทกภัยอยางเป็นระบบ</t>
  </si>
  <si>
    <t xml:space="preserve">1.2 พัฒนาขุดลอกคูคลอง สงวนและเก็บกักน้ำเพื่อการเกษตร เพื่อการอุปโภคและ </t>
  </si>
  <si>
    <t xml:space="preserve">     รวมทั้งวางโครงการ/กิจกรรมเพื่อแก้ไขปัญหาน้ำท่วมและน้ำแล้ง</t>
  </si>
  <si>
    <t>1.3 พัฒนาชุมชนและสังคมตามแนวทางปรัชญาเศรษฐกิจพอเพียง</t>
  </si>
  <si>
    <t>2)  ยุทธศาสตร์การพัฒนาการศึกษา</t>
  </si>
  <si>
    <t>2.1 ส่งเสริม สนับสนุน และพัฒนาการศึกษา ให้เป็นไปตามมาตรฐาน</t>
  </si>
  <si>
    <t xml:space="preserve">     ให้เป็นผู้มีคุณภาพ มีทักษะ และศักยภาพตามมาตรฐานสากลรองรับประชาคมอาเซียน</t>
  </si>
  <si>
    <t xml:space="preserve">2.2  การพัฒนาและเตรียมบุคลากรด้านการศึกษา (ครู บุคลากรทางการศึกษา นักเรียน) </t>
  </si>
  <si>
    <t>ให้เป็นผุ้มีคุณภาพ  มีทักษะและศักยภาพตามมาตรฐานสากล รองรับประชาคมเอาเซียน</t>
  </si>
  <si>
    <t>2.3  ส่งเสริมการศึกษาในระบบ นอกระบบ และการศึกษาตามอัธยาศัย</t>
  </si>
  <si>
    <t>3)  ยุทธศาสตร์การพัฒนาด้านการพัฒนาการเกษตร</t>
  </si>
  <si>
    <t>3.1  ลดต้นทุนการผลิต และเพิ่มมูลค่าผลผลิตทางการเกษตร ปรับปรุงผลิตผลให้มี</t>
  </si>
  <si>
    <t xml:space="preserve">      คุณภาพ มีมาตรฐานสากล โดยการร่วมมือและให้ความร่วมมือกับหน่วยงานทั้ง</t>
  </si>
  <si>
    <t xml:space="preserve">      ภาครัฐและเอกชน</t>
  </si>
  <si>
    <t>3.2  ส่งเสริมและพัฒนาเครือข่ายผู้นำด้านการเกษตรอาสาสมัครการเกษตร</t>
  </si>
  <si>
    <t>3.3  ส่งเสริม สนับสนุนการแปรรูปสินค้าทางการเกษตร และเพิ่มช่องทางตลาด</t>
  </si>
  <si>
    <t>3.4  สนับสนุนการทำเกษตรทางเลือก ตามนโยบายเศรษฐกิจพอเพียง</t>
  </si>
  <si>
    <t>4)  ยุทธศาสตร์ด้านการพัฒนาสังคม</t>
  </si>
  <si>
    <t>4.1  ส่งเสริมและพัฒนาบทบาทของผู้นำชุมชน คณะกรรมการหมู่บ้านและชุมชนให้</t>
  </si>
  <si>
    <t xml:space="preserve">      เข้มแข็ง</t>
  </si>
  <si>
    <t>4.2  ส่งเสริมความเข้มแข็งของชุมชน</t>
  </si>
  <si>
    <t>4.3  ส่งเสริม พัฒนาบทบาทและคุณภาพชีวิตของเด็ก เยาวชน สตรี  ผู้สูงอายุ ผู้พิการ</t>
  </si>
  <si>
    <t xml:space="preserve">      ผู้ด้อยโอกาส ประชาชน</t>
  </si>
  <si>
    <t>4.4  ป้องกันและแก้ไขปัญหาการเสพ การผลิตและการจำหน่ายยาเสพติดในทุกระดับ</t>
  </si>
  <si>
    <t>5)  ยุทธศาสตร์ด้านการพัฒนาสาธารณสุข</t>
  </si>
  <si>
    <t>5.1  ส่งเสริมสุขภาพและอนามัยของประชาชนในทุกระดับ ให้มีสุขภาพแข็งแรง โดยให้</t>
  </si>
  <si>
    <t xml:space="preserve">     การเรียนรู้การดูแลสุขภาพ การออกกำลังกาย การป้องกันโรค การใข้ยาอย่างถูกต้อง</t>
  </si>
  <si>
    <t xml:space="preserve">     การรับประทานอาหารที่มีประโยชน์และการเข้ารับการตรวจสุขภาพหรือการรับ</t>
  </si>
  <si>
    <t xml:space="preserve">     บริการด้านสาธารณสุขตามขั้นตอนและวิธีการทางการแพทย์</t>
  </si>
  <si>
    <t>5.2  การป้องกัน การควบคุม การแพร่ระบาดของโรคติดต่อ</t>
  </si>
  <si>
    <t>6)  ยุทธศาสตร์ด้านการพัฒนาโครงสร้างพื้นฐาน</t>
  </si>
  <si>
    <t>6.1  การจัดให้มีและบำรุงรักษาทางบก ทางน้ำ ทางระบายน้ำ และการปรับปรุง</t>
  </si>
  <si>
    <t xml:space="preserve">      บำรุงรักษา</t>
  </si>
  <si>
    <t>6.2  การจัดให้มีสาธารณูปโภค และสาธารณูปการ</t>
  </si>
  <si>
    <t>6.3  การจัดให้มีผังเมืองของท้องถิ่น และผังเมืองรวม</t>
  </si>
  <si>
    <t>6.4  การสร้างและบำรุงรักษาทางบก ทางน้ำ ที่เชื่อมระหว่างองค์กรปกครองส่วน</t>
  </si>
  <si>
    <t xml:space="preserve">      ท้องถิ่น</t>
  </si>
  <si>
    <t>7)  ยุทธศาสตร์พัฒนาด้านการพัฒนาการท่องเที่ยว ศาสนา-วัฒนธรรม ประเพณีและกีฬา</t>
  </si>
  <si>
    <t>7.1  พัฒนา ฟื้นฟูและส่งเสริมกิจกรรมด้านศาสนา ศิลปวัฒนธรรมและประเพณีของชุมชน</t>
  </si>
  <si>
    <t xml:space="preserve">       โดยการอนุรักษ์สืบสานต่อและเชื่อมโยงสู่กิจกรรมการท่องเที่ยว</t>
  </si>
  <si>
    <t>7.2  พัฒนาและฟื้นฟูแหล่งท่องเที่ยว สร้างแหล่งท่องเที่ยวใหม่ รวมทั้งกิจกรรมด้าน</t>
  </si>
  <si>
    <t xml:space="preserve">      การท่องเที่ยว</t>
  </si>
  <si>
    <t xml:space="preserve">7.3  ส่งเสริมและสนับสนุนกิจกรรมกีฬา และจัดการแข่งขันกีฬาประเภทต่าง ๆ </t>
  </si>
  <si>
    <t xml:space="preserve">       รวมถึงการสร้างความเป็นเลิศทางด้านกีฬา</t>
  </si>
  <si>
    <t>8)  ยุทธศาสตร์ด้านการบริหารจัดการบ้านเมืองที่ดี</t>
  </si>
  <si>
    <t>8.1  ปรับปรุงโครงสร้างการบริหารงานขององค์กร ให้รองรับการปฏิบัติภารกิจหน้าที่</t>
  </si>
  <si>
    <t xml:space="preserve">      ตามที่กฎหมายกำหนดอย่างมีประสิทธิภาพ</t>
  </si>
  <si>
    <t>8.2  สนับสนุนบุคลากรในสังกัด ให้ได้รับการศึกษา อบรม การทำวิจัย เพิ่มพูนความรู้</t>
  </si>
  <si>
    <t xml:space="preserve">      เพื่อยกระดับประสิทธิภาพ การทำงานให้เกิดประสิทธิผลในการบริการประชาชน</t>
  </si>
  <si>
    <t xml:space="preserve">      และในการสื่อสารและร่วมมือกับประชาคมอาเซียน</t>
  </si>
  <si>
    <t>8.3  ส่งเสริม สนับสนุนประชาชนให้มีส่วนร่วมในการกำหนดนโยบายและความต้องการ</t>
  </si>
  <si>
    <t xml:space="preserve">      ของประชาชนในการพัฒนา</t>
  </si>
  <si>
    <t>9)  ยุทธศาสตร์ด้านการรักษาความปลอดภัยในชีวิตและทรัพย์สิน</t>
  </si>
  <si>
    <t>9.1  ส่งเสริม สนับสนุนและร่วมมือกับส่วนราชการ หน่วยงาน มูลนิธิการกุศลและองค์กร</t>
  </si>
  <si>
    <t xml:space="preserve">      ที่เกี่ยวข้อง ในการเตรียมความพร้อมในการป้องกันภัย และการช่วยเหลือผู้ประสบภัย</t>
  </si>
  <si>
    <t>9.2  ส่งเสริม พัฒนาบุคลากร และอาสาสมัครป้องกันภัยฝ่ายพลเรือน (อปพร.) และ</t>
  </si>
  <si>
    <t xml:space="preserve">      ดูแลรักษาความปลอดภัย การจราจร และการป้องกันและบรรเทาสาธารณภัย</t>
  </si>
  <si>
    <t>10) ยุทธศาสตร์ด้านการอนุรักษ์ทรัพยากรธรรมชาติ และสิ่งแวดล้อม</t>
  </si>
  <si>
    <t>10.1  พัฒนาฟื้นฟูและอนุรักษ์ธรรมชาติ สิ่งแวดล้อม แหล่งน้ำ ลุ่มน้ำลำคลองและ</t>
  </si>
  <si>
    <t xml:space="preserve">         ป่าไม้ให้มีความอุดมสมบูรณ์</t>
  </si>
  <si>
    <t xml:space="preserve">        อุดมสมบูรณ์</t>
  </si>
  <si>
    <t>10.2  รณรงค์สร้างจิตสำนึกเพื่อป้องกันและแก้ไขปัญหามลพิษและปัญหาสิ่งแวดล้อม</t>
  </si>
  <si>
    <t xml:space="preserve">        ของชุมชนท้องถิ่นทุกระดับ</t>
  </si>
  <si>
    <t xml:space="preserve">จำนวน </t>
  </si>
  <si>
    <t>คิดเป็นร้อยละ ของ</t>
  </si>
  <si>
    <t>ก่อสร้างถนนหินคลุก</t>
  </si>
  <si>
    <t xml:space="preserve">ก่อสร้างถนนคอนกรีตเสริมเหล็ก </t>
  </si>
  <si>
    <t xml:space="preserve"> </t>
  </si>
  <si>
    <t>(แบบ ผด.02)</t>
  </si>
  <si>
    <t>จำนวน 1 เครื่อง</t>
  </si>
  <si>
    <t>(แบบ ผด.01 )</t>
  </si>
  <si>
    <t>(แบบ ผด.01)</t>
  </si>
  <si>
    <t>แผนการดำเนินงาน ประจำปี งบประมาณ พ.ศ. 2562</t>
  </si>
  <si>
    <t>ก่อสร้างถนนคอนกรีตเสริมเหล็ก</t>
  </si>
  <si>
    <t>ผู้นำท้องถิ่น พนักงานส่วนตำบล</t>
  </si>
  <si>
    <t>เพื่อจ่ายเป็นค่าใช้จ่ายในโครงการเพิ่มขีด</t>
  </si>
  <si>
    <t>ความสามารถผู้บริหาร สมาชิกสภาฯ</t>
  </si>
  <si>
    <t>เพื่อจ่ายเป็นค่าใช้จ่ายในการดำเนิน</t>
  </si>
  <si>
    <t>โครงการแข่งขันกีฬาฟุตบอลเยาวชนระดับ</t>
  </si>
  <si>
    <t>แผนงานบริหารงานทั่วไป</t>
  </si>
  <si>
    <t>โครงการบริหารศูนย์ปฏิบัติการร่วม</t>
  </si>
  <si>
    <t xml:space="preserve">ในการช่วยเหลือประชาชน ฯ </t>
  </si>
  <si>
    <t>สมาชิกสภา ฯ ผู้นำท้องถิ่น พนักงานส่วนตำบล</t>
  </si>
  <si>
    <t xml:space="preserve">โครงการเพิ่มขีดความสามารถผู้บริหาร  </t>
  </si>
  <si>
    <t xml:space="preserve">องค์การบริหารส่วนตำบลแชะ    </t>
  </si>
  <si>
    <t>โครงการอบรมคุณธรรม และจริยธรรม</t>
  </si>
  <si>
    <t xml:space="preserve">พนักงานส่วนตำบล   </t>
  </si>
  <si>
    <t>แผนงานบริหารงานทั่วไป งานบริหารงานทั่วไป</t>
  </si>
  <si>
    <t xml:space="preserve">โครงการจัดทำแผนที่ภาษี และทะเบียน  </t>
  </si>
  <si>
    <t xml:space="preserve">ทรัพย์สิน องค์การบริหารส่วนตำบลแชะ </t>
  </si>
  <si>
    <t>แผนงานบริหารงานทั่วไป งานบริหารงานคลัง</t>
  </si>
  <si>
    <t>แผนงานรักษาความสงบภายใน งานป้องกัน และบรรเทาสาธารณภัย</t>
  </si>
  <si>
    <t xml:space="preserve">ในการป้องกัน และแก้ไขปัญหายาเสพติด   </t>
  </si>
  <si>
    <t>โครงการฝึกอบรม และจัดกิจกรรม</t>
  </si>
  <si>
    <t>แผนงานการศึกษา งานบริหารทั่วไปเกี่ยวกับการศึกษา</t>
  </si>
  <si>
    <t>โครงการจัดกิจกรรมสภาเด็ก และเยาวชน</t>
  </si>
  <si>
    <t xml:space="preserve">ระดับตำบลแชะ   </t>
  </si>
  <si>
    <t>โครงการฝึกอบรมการป้องกันเด็กจมน้ำ</t>
  </si>
  <si>
    <t xml:space="preserve"> และความปลอดภัยทางน้ำ    </t>
  </si>
  <si>
    <t>เพื่อเพิ่มขีดความสามารถด้านการจัดการศึกษา</t>
  </si>
  <si>
    <t>โครงการฝึกอบรม และศึกษาดูงาน</t>
  </si>
  <si>
    <t>ของผู้บริหาร และบุคลากรทางการศึกษา</t>
  </si>
  <si>
    <t>โครงการส่งเสริมการเรียนรู้</t>
  </si>
  <si>
    <t xml:space="preserve">เนื่องในวันเด็กแห่งชาติ      </t>
  </si>
  <si>
    <t>แผนงานการศึกษา งานระดับก่อนวันเรียน และประถมศึกษา</t>
  </si>
  <si>
    <t>โครงการป้องกันอุบัติเหตุอุบัติภัย และอัคคีภัย</t>
  </si>
  <si>
    <t xml:space="preserve">ภายในศูนย์พัฒนาเด็กเล็ก    </t>
  </si>
  <si>
    <t xml:space="preserve">ช่องปาก และฟันของเด็กปฐมวัย   </t>
  </si>
  <si>
    <t xml:space="preserve">โครงการเยาวชนต้นกล้าสู่ประชาคมอาเซียน    </t>
  </si>
  <si>
    <t>โครงการส่งเสริมการเรียนรู้นอกสถานที่</t>
  </si>
  <si>
    <t>เปิดโลกกว้าง เพื่อสร้างประสบการณ์จริง</t>
  </si>
  <si>
    <t>ระดับปฐมวัย</t>
  </si>
  <si>
    <t>โครงการส่งเสริมทักษะ และวิชาการ</t>
  </si>
  <si>
    <t>แก่เด็กปฐมวัย และบุคลากรทางการศึกษา</t>
  </si>
  <si>
    <t xml:space="preserve">สถานศึกษา    </t>
  </si>
  <si>
    <t>แผนงานสาธารณสุข งานบริการสาธารณสุข และงานสาธารณสุขอื่น</t>
  </si>
  <si>
    <t>โครงการควบคุม และการป้องกัน</t>
  </si>
  <si>
    <t xml:space="preserve">โรคไข้เลือดออก    </t>
  </si>
  <si>
    <t xml:space="preserve">โรคพิษสุนัขบ้า    </t>
  </si>
  <si>
    <t xml:space="preserve">โครงการจัดการขยะมูลฝอยภายในชุมชน   </t>
  </si>
  <si>
    <t xml:space="preserve">โครงการตลาดนัดสุขภาพ   </t>
  </si>
  <si>
    <t xml:space="preserve">โครงการประชารัฐร่วมใจกำจัดภัย </t>
  </si>
  <si>
    <t>โรคพิษสุนัขบ้า และควบคุมประชากรสุนัข แมว</t>
  </si>
  <si>
    <t xml:space="preserve">ภายในตำบลแชะ         </t>
  </si>
  <si>
    <t>แผนงานสังคมสงเคราะห์ งานสวัสดิการสังคม และสังคมสงเคราะห์</t>
  </si>
  <si>
    <t xml:space="preserve">โครงการดูแลผู้สูงวัย ใส่ใจผู้สูงอายุ    </t>
  </si>
  <si>
    <t>แผนงานสร้างความเข้มแข็งของชุมชน งานส่งเสริม และสนับสนุนความเข้มแข็งชุมชน</t>
  </si>
  <si>
    <t xml:space="preserve">โครงการป้องกัน และแก้ไขปัญหาการตั้งครรภ์  </t>
  </si>
  <si>
    <t>โครงการป้องกัน และแก้ไขปัญหาความรุนแรง</t>
  </si>
  <si>
    <t xml:space="preserve">ต่อเด็ก สตรี และบุคคลในครอบครัว </t>
  </si>
  <si>
    <t>อบตแชะ</t>
  </si>
  <si>
    <t xml:space="preserve">โครงการส่งเสริม และพัฒนากลุ่มอาชีพ   </t>
  </si>
  <si>
    <t xml:space="preserve">ตำบลแชะ </t>
  </si>
  <si>
    <t xml:space="preserve">อำเภอ   </t>
  </si>
  <si>
    <t xml:space="preserve">โครงการจัดการแข่งขันกีฬา อบต. สัมพันธ์ </t>
  </si>
  <si>
    <t xml:space="preserve">โครงการจัดการแข่งขันกีฬาฟุตซอลตำบลแชะ </t>
  </si>
  <si>
    <t xml:space="preserve">ต้านยาเสพติด  </t>
  </si>
  <si>
    <t>แผนงานการศาสนา วัฒนธรรม และนันทนาการ งานศาสนาวัฒนธรรม ท้องถิ่น</t>
  </si>
  <si>
    <t xml:space="preserve">โครงการส่งเสริม และสืบสานศิลปวัฒนธรรม </t>
  </si>
  <si>
    <t xml:space="preserve">และภูมิปัญญาท้องถิ่น  </t>
  </si>
  <si>
    <t>แผนงานอุตสาหกรรม และการโยธา งานก่อสร้าง</t>
  </si>
  <si>
    <t xml:space="preserve">โครงการก่อสร้างถนนคอนกรีตเสริมเหล็ก </t>
  </si>
  <si>
    <t xml:space="preserve">ก่อสร้างถนนคอนกรีตเสริมเหล็ก  </t>
  </si>
  <si>
    <t>ขนาดกว้าง 3.00 เมตร</t>
  </si>
  <si>
    <t>ขนาดกว้าง 4.00 เมตร</t>
  </si>
  <si>
    <t xml:space="preserve"> ขนาดกว้าง 4.00 เมตร</t>
  </si>
  <si>
    <t>ขนาดกว้าง 6.00 เมตร</t>
  </si>
  <si>
    <t xml:space="preserve">ก่อสร้างถนนคอนกรีตเสริมเหล็ก   </t>
  </si>
  <si>
    <t>ขนาดกว้าง 5.00 เมตร</t>
  </si>
  <si>
    <t xml:space="preserve">โครงการก่อสร้างถนนคอนกรีตเสริมเหล็ก  </t>
  </si>
  <si>
    <t>ความยาว 200.00 เมตร หนา 0.15 เมตร</t>
  </si>
  <si>
    <t xml:space="preserve">ก่อสร้างถนนหินคลุก     </t>
  </si>
  <si>
    <t>ความยาว 300.00 เมตร หนา 0.15 เมตร</t>
  </si>
  <si>
    <t>ความยาว 500.00 เมตร หนา 0.15 เมตร</t>
  </si>
  <si>
    <t xml:space="preserve">แผนงานการเกษตร งานสิ่งแวดล้อม และทรัพยากรธรรมชาติ   </t>
  </si>
  <si>
    <t xml:space="preserve">โครงการคืนพันธุ์ปลาสู่แหล่งน้ำธรรมชาติ </t>
  </si>
  <si>
    <t xml:space="preserve">โครงการปลูกป่าเฉลิมพระเกียรติ  </t>
  </si>
  <si>
    <t xml:space="preserve">โครงการปลูกหญ้าแฝกอนุรักษ์ผืนดิน และน้ำ   </t>
  </si>
  <si>
    <t>โครงการอนุรักษ์พันธุกรรมพืชอันเนื่องมาจาก</t>
  </si>
  <si>
    <t xml:space="preserve">พระราชดำริ   </t>
  </si>
  <si>
    <t xml:space="preserve"> รวมทั้งค่าใช้จ่ายอื่น ๆ ที่เกี่ยวข้อง  </t>
  </si>
  <si>
    <t>เช่น ค่าป้าย ค่าวัสดุ อุปกรณ์</t>
  </si>
  <si>
    <t>เพื่อจ่ายเป็นค่าใช้จ่ายภายใต้โครงการ</t>
  </si>
  <si>
    <t>บริหารศูนย์ข้อมูลข่าวสารองค์กรปกครอง</t>
  </si>
  <si>
    <t>ส่วนท้องถิ่นระดับอำเภอ  </t>
  </si>
  <si>
    <t>เพื่อจ่ายเป็นค่าใช้จ่ายในการจัดทำแผนที่</t>
  </si>
  <si>
    <t>ภาษี และทะเบียนทรัพย์สิน การคัดลอก </t>
  </si>
  <si>
    <t>ข้อมูลที่ดินภารจัดทำแผนที่แม่บท </t>
  </si>
  <si>
    <t>การสำรวจข้อมูลภาคสนาม เพื่อเพิ่ม</t>
  </si>
  <si>
    <t>ศักยภาพในการจัดเก็บรายได้</t>
  </si>
  <si>
    <t>ขององค์การบริหารส่วนตำบลแชะ</t>
  </si>
  <si>
    <t xml:space="preserve">เพื่อจ่ายเป็นค่าใช้จ่ายในโครงการฝึกอบรม </t>
  </si>
  <si>
    <t>และจัดกิจกรรมในการป้องกัน</t>
  </si>
  <si>
    <t>และแก้ไขปัญหายาเสพติด</t>
  </si>
  <si>
    <t>เบื้องต้น</t>
  </si>
  <si>
    <t> และจัดซื้อขนม หรือวัสดุอุปกรณ์อื่น ๆ   </t>
  </si>
  <si>
    <t>กิจกรรมต่าง ๆ เนื่องในวันเด็กแห่งชาติ  </t>
  </si>
  <si>
    <t>เพื่อเป็นค่าใช้จ่ายในการจัดงาน</t>
  </si>
  <si>
    <t>ระดับตำบลแชะ </t>
  </si>
  <si>
    <t>เพื่อจ่ายเป็นค่าใช้จ่ายในการดำเนิน </t>
  </si>
  <si>
    <t>โครงการป้องกันอุบัติเหตุอุบัติภัย</t>
  </si>
  <si>
    <t xml:space="preserve">เพื่อจ่ายเป็นค่าใช้จ่ายในการดำเนิน </t>
  </si>
  <si>
    <t>และอัคคีภัยภายในศูนย์พัฒนาเด็กเล็ก</t>
  </si>
  <si>
    <t>โครงการฝึกอบรมเชิงปฏิบัติการดูแล</t>
  </si>
  <si>
    <t>สุขภาพช่องปาก และฟันของเด็กปฐมวัย</t>
  </si>
  <si>
    <t>สอนเสริมทักษะในการลอยตัวการว่ายน้ำ</t>
  </si>
  <si>
    <t>โครงการส่งเสริมทักษะ และวิชาการแก่เด็ก</t>
  </si>
  <si>
    <t xml:space="preserve"> ปฐมวัย และบุคลากรทางการศึกษา</t>
  </si>
  <si>
    <t xml:space="preserve">ค่าจัดการเรียนการสอนของศูนย์พัฒนา </t>
  </si>
  <si>
    <t>บริหารสถานศึกษา เช่น</t>
  </si>
  <si>
    <t xml:space="preserve">เพื่อจ่ายเป็นค่าใช้จ่ายในโครงการ </t>
  </si>
  <si>
    <t>เพื่อจ่ายเป็นค่าใช้จ่ายในโครงการควบคุม</t>
  </si>
  <si>
    <t xml:space="preserve"> และการป้องกันโรคไข้เลือดออก โดยมี</t>
  </si>
  <si>
    <t>ค่าใช้จ่ายประกอบด้วยค่าวัสดุ</t>
  </si>
  <si>
    <t xml:space="preserve"> และอุปกรณ์ ค่าน้ำมันเชื้อเพลิง</t>
  </si>
  <si>
    <t xml:space="preserve">เพื่อจ่ายเป็นค่าใช้จ่ายในโครงการควบคุม </t>
  </si>
  <si>
    <t>และการป้องกันโรคพิษสุนัขบ้า โดยมี</t>
  </si>
  <si>
    <t>ค่าใช้จ่ายประกอบด้วยค่าวัสดุค่าจัดซื้อ</t>
  </si>
  <si>
    <t>วัคซีนพิษสุนัขบ้า ค่าวัสดุทางการแพทย์</t>
  </si>
  <si>
    <t xml:space="preserve">โครงการตลาดนัดสุขภาพ </t>
  </si>
  <si>
    <t>ประชารัฐร่วมใจกำจัดภัยโรคพิษสุนัขบ้า</t>
  </si>
  <si>
    <t xml:space="preserve">เพื่อจ่ายเป็นค่าใช้จ่ายในกิจกรรมโครงการ </t>
  </si>
  <si>
    <t xml:space="preserve"> และควบคุมประชากรสุนัข แมว</t>
  </si>
  <si>
    <t xml:space="preserve">โครงการดนตรีบำบัดสำหรับผู้สูงอายุ </t>
  </si>
  <si>
    <t>ประกอบด้วย ค่าใช้จ่ายเกี่ยวกับการใช้</t>
  </si>
  <si>
    <t>ในพิธีเปิด และปิดการฝึกอบรม ค่าวัสดุ</t>
  </si>
  <si>
    <t xml:space="preserve">เครื่องเขียน    </t>
  </si>
  <si>
    <t xml:space="preserve">และการตกแต่งสถานที่อบรม ค่าใช้จ่าย </t>
  </si>
  <si>
    <t xml:space="preserve">เพื่อจ่ายเป็นค่าใช้จ่ายในโครงการป้องกัน </t>
  </si>
  <si>
    <t>และแก้ไขปัญหาความรุนแรง</t>
  </si>
  <si>
    <t>เพื่อจ่ายเป็นค่าใช้จ่ายในโครงการส่งเสริม</t>
  </si>
  <si>
    <t>และพัฒนากลุ่มอาชีพตำบลแชะ</t>
  </si>
  <si>
    <t>เพื่อจ่ายเป็นค่าใช้จ่ายในโครงการเสริมสร้าง</t>
  </si>
  <si>
    <t>ความสัมพันธ์ในครอบครัว</t>
  </si>
  <si>
    <t>แข่งขันกีฬาฟุตบอลเยาวชนระดับอำเภอ</t>
  </si>
  <si>
    <t>เพื่อจ่ายเป็นค่าใช้จ่ายการจัดทำโครงการ</t>
  </si>
  <si>
    <t>โดยมีค่าใช้จ่ายประกอบด้วย ค่าชุดกีฬา</t>
  </si>
  <si>
    <t>ค่าอุปกรณ์กีฬา</t>
  </si>
  <si>
    <t>ค่าเช่า หรือค่าเตรียมสนามแข่งขัน</t>
  </si>
  <si>
    <t>และสืบสานศิลปวัฒนธรรม และภูมิปัญญา</t>
  </si>
  <si>
    <t>ท้องถิ่นโดยมีค่าใช้จ่าย ประกอบด้วย</t>
  </si>
  <si>
    <t xml:space="preserve"> ผู้ที่เชิญมาร่วมงาน</t>
  </si>
  <si>
    <t xml:space="preserve">  ค่าใช้จ่ายพิธีทางศาสนา ค่ารับรอง</t>
  </si>
  <si>
    <t xml:space="preserve"> เพื่อจ่ายเป็นค่าใช้จ่ายในโครงการส่งเสริม       </t>
  </si>
  <si>
    <t>เพื่อจ่ายเป็นค่าใช้จ่ายในโครงการอนุรักษ์</t>
  </si>
  <si>
    <t xml:space="preserve">พันธุ์ปลาน้ำจืดให้เพิ่มจำนวนมากขึ้น </t>
  </si>
  <si>
    <t>เพื่อจ่ายเป็น ค่าวัสดุอุปกรณ์ ค่าพันธุ์ปลา</t>
  </si>
  <si>
    <t>ปลูกป่าเฉลิมพระเกียรติ โดยมีค่าใช้จ่าย</t>
  </si>
  <si>
    <t>ประกอบด้วย ค่าวัสดุอุปกรณ์ที่จำเป็น</t>
  </si>
  <si>
    <t xml:space="preserve"> ในการจัดโครงการ ค่าวัสดุการเกษตร</t>
  </si>
  <si>
    <t xml:space="preserve">   เพื่อจ่ายเป็นค่าใช้จ่ายในโครงการ    </t>
  </si>
  <si>
    <t>ปลูกหญ้าแฝกอนุรักษ์ผืนดิน และน้ำ</t>
  </si>
  <si>
    <t>เพื่อจ่ายเป็น ค่าวัสดุอุปกรณ์</t>
  </si>
  <si>
    <t>พันธุกรรมพืชอันเนื่องมาจากพระราชดำริ</t>
  </si>
  <si>
    <t xml:space="preserve">เพื่อจ่ายเป็นค่าใช้จ่ายในโครงการอนุรักษ์ </t>
  </si>
  <si>
    <t>โดยมีค่าใช้จ่าย ประกอบด้วย ค่าใช้จ่ายใน</t>
  </si>
  <si>
    <t>พิธีเปิด และปิดการฝึกอบรม ค่าวัสดุต่าง ๆ</t>
  </si>
  <si>
    <t>ประเภทครุภัณฑ์ : ครุภัณฑ์สำนักงาน</t>
  </si>
  <si>
    <t xml:space="preserve">ค่าจัดซื้อเครื่องปริ้นเตอร์  </t>
  </si>
  <si>
    <t>บัญชีสรุปจำนวนโครงการ และงบประมาณ</t>
  </si>
  <si>
    <t>แผนงาน</t>
  </si>
  <si>
    <t>จำนวนโครงการที่ดำเนินการ</t>
  </si>
  <si>
    <t>คิดเป็นร้อยละ</t>
  </si>
  <si>
    <t>จำนวนงบประมาณ</t>
  </si>
  <si>
    <t>หน่วยดำเนินการ</t>
  </si>
  <si>
    <t>ของโครงการทั้งหมด</t>
  </si>
  <si>
    <t>คิดเปนร้อยละ</t>
  </si>
  <si>
    <t>ของงบประมาณทั้งหมด</t>
  </si>
  <si>
    <t>ยุทธศาสตร์ที่ 8 ยุทธศาสตร์ด้านการบริหารจัดการบ้านเมืองที่ดี</t>
  </si>
  <si>
    <t xml:space="preserve">แผนงานรักษาความสงบภายใน </t>
  </si>
  <si>
    <t>ยุทธศาสตร์ที่ 9 ยุทธศาสตร์ด้านการรักษาความปลอดภัยในชีวิต และทรัพย์สิน</t>
  </si>
  <si>
    <t>แผนงานการศึกษา</t>
  </si>
  <si>
    <t>ยุทธศาสตร์ที่ 2 ยุทธศาสตร์การพัฒนาการศึกษา</t>
  </si>
  <si>
    <t>แผนงานสาธารณสุข</t>
  </si>
  <si>
    <t>ยุทธศาสตร์ที่ 5 ยุทธศาสตร์ด้านการพัฒนาสาธารณสุข</t>
  </si>
  <si>
    <t xml:space="preserve">แผนงานสังคมสงเคราะห์ </t>
  </si>
  <si>
    <t>ยุทธศาสตร์ที่ 4 ยุทธศาสตร์ด้านการพัฒนาสังคม</t>
  </si>
  <si>
    <t xml:space="preserve">แผนงานสร้างความเข้มแข็งของชุมชน </t>
  </si>
  <si>
    <t xml:space="preserve">แผนงานการศาสนา วัฒนธรรม </t>
  </si>
  <si>
    <t>แผนงานอุตสาหกรรม และการโยธา</t>
  </si>
  <si>
    <t>ยุทธศาสตร์ที่ 6  ยุทธศาสตร์ด้านการพัฒนาโครงสร้างพื้นฐาน</t>
  </si>
  <si>
    <t>แผนงานการเกษตร</t>
  </si>
  <si>
    <t>สำนักปลัด,</t>
  </si>
  <si>
    <t>กองสวัสดิการสังคม</t>
  </si>
  <si>
    <t xml:space="preserve">และนันทนาการ </t>
  </si>
  <si>
    <t>สำนักปลัด,กองคลัง</t>
  </si>
  <si>
    <t>องค์การบริหารส่วนตำบลแชะ อำเภอครบุรี จังหวัดนครราชสีมา</t>
  </si>
  <si>
    <t>หมวดครุภัณฑ์</t>
  </si>
  <si>
    <t>แผนงานสังคมสงเคราะห์</t>
  </si>
  <si>
    <t>แผนการดำเนินงาน ประจำปีงบประมาณ พ.ศ. 2566</t>
  </si>
  <si>
    <t>พ.ศ. 2566</t>
  </si>
  <si>
    <t>(ข้อบัญญัติฯ หน้า 32)</t>
  </si>
  <si>
    <t>(ข้อบัญญัติฯ หน้า 33)</t>
  </si>
  <si>
    <t>(ข้อบัญญัติฯ หน้า 34)</t>
  </si>
  <si>
    <t>(ข้อบัญญัติฯ หน้า 59)</t>
  </si>
  <si>
    <t>(ข้อบัญญัติฯ หน้า 72)</t>
  </si>
  <si>
    <t>(ข้อบัญญัติฯ หน้า 84)</t>
  </si>
  <si>
    <t>(ข้อบัญญัติฯ หน้า 85)</t>
  </si>
  <si>
    <t>(ข้อบัญญัติฯ หน้า 95)</t>
  </si>
  <si>
    <t>(ข้อบัญญัติฯ หน้า 96)</t>
  </si>
  <si>
    <t>เพื่อจ่ายเป็นค่าใช้จ่ายในการจัดโครงการ</t>
  </si>
  <si>
    <t>เยาวชนต้นกล้าสู่ประชาคมอาเซียน</t>
  </si>
  <si>
    <t xml:space="preserve">โครงการส่งเสริมการเรียนรู้นอกสถานที่เปิด </t>
  </si>
  <si>
    <t>โลกกว้าง เพื่อสร้างประสบการณ์จริง</t>
  </si>
  <si>
    <t>(ข้อบัญญัติฯ หน้า 97)</t>
  </si>
  <si>
    <t>โครงการส่งเสริมพัฒนาการของเด็กก่อนปฐมวัย</t>
  </si>
  <si>
    <t xml:space="preserve">โครงการส่งเสริมพัฒนาการเด็กก่อนปฐมวัย </t>
  </si>
  <si>
    <t>(ข้อบัญญัติฯ หน้า 98)</t>
  </si>
  <si>
    <t>อาหารกลางวันศูนย์พัฒนาเด็กเล็ก</t>
  </si>
  <si>
    <t>เด็กเล็ก  และค่าใช้จ่ายในการจัดการศึกษา</t>
  </si>
  <si>
    <t>อาหารเสริม(นม)</t>
  </si>
  <si>
    <t>(ข้อบัญญัติฯ หน้า 100)</t>
  </si>
  <si>
    <t>เพื่อจ่ายเป็นค่าอาหารเสริม (นม) แก่</t>
  </si>
  <si>
    <t xml:space="preserve">เด็กเล็กในศูนย์พัฒนาเด็กเล็ก อบต.แชะ </t>
  </si>
  <si>
    <t xml:space="preserve">และโรงเรียนในสังกัด สพฐ.ทุกโรงเรียน </t>
  </si>
  <si>
    <t>ที่อยู่ในเขตพื้นที่ของอบต.แชะ</t>
  </si>
  <si>
    <t>อุดหนุนส่วนราชการ</t>
  </si>
  <si>
    <t>(อุดหนุนอาหารกลางวันให้กับโรงเรียนสังกัด</t>
  </si>
  <si>
    <t>สำนักงานคณะกรรมการสถานศึกษาขั้นพื้นฐาน)</t>
  </si>
  <si>
    <t>เพื่อจ่ายเป็นเงินสนับสนุนอาหารกลางวันให้</t>
  </si>
  <si>
    <t>แก่โรงเรียนสังกัด สพฐ.ที่อยู่ใน</t>
  </si>
  <si>
    <t xml:space="preserve">เขตพื้นที่ของ อบต.แชะ </t>
  </si>
  <si>
    <t>(ข้อบัญญัติฯ หน้า 105)</t>
  </si>
  <si>
    <t>(ข้อบัญญัติฯ หน้า 106)</t>
  </si>
  <si>
    <t xml:space="preserve">อุดหนุนโครงการตามพระราชดำริด้าน </t>
  </si>
  <si>
    <t>สาธารณสุข</t>
  </si>
  <si>
    <t>เพื่อจ่ายเป็นเงินอุดหนุนให้กับกรรมการ</t>
  </si>
  <si>
    <t>หมู่บ้าน จำนวน 11 หมู่บ้าน เพื่อดำเนิน</t>
  </si>
  <si>
    <t xml:space="preserve">โครงการตามพระราชดำริด้านสาธารณสุข </t>
  </si>
  <si>
    <t>ประจำปีงบประมาณพ.ศ.2566ตามความ</t>
  </si>
  <si>
    <t>เหมาะสมของบริบทในพื้นที่</t>
  </si>
  <si>
    <t>และคำนึงถึงประโยชน์ของประชาชน</t>
  </si>
  <si>
    <t xml:space="preserve">และราชการเป็นสำคัญ เพื่อเพิ่มพูนความรู้ </t>
  </si>
  <si>
    <t>ความสามารถ ทักษะของประชาชน</t>
  </si>
  <si>
    <t xml:space="preserve">ในด้านสาธารณสุข </t>
  </si>
  <si>
    <t>(ข้อบัญญัติฯ หน้า 108-109)</t>
  </si>
  <si>
    <t>(ข้อบัญญัติฯ หน้า 118)</t>
  </si>
  <si>
    <t>โครงการส่งเสริมและพัฒนาสตรีตำบลแชะ</t>
  </si>
  <si>
    <t>(ข้อบัญญัติฯ หน้า 119)</t>
  </si>
  <si>
    <t xml:space="preserve">โครงการส่งเสริมและพัฒนาสตรีตำบลแชะ </t>
  </si>
  <si>
    <t>กับการใช้ และการตกแต่งสถานที่อบรม</t>
  </si>
  <si>
    <t>โดยมีค่าใช้จ่ายประกอบด้วย ค่าใช้จ่ายเกี่ยว</t>
  </si>
  <si>
    <t>โครงการฝึกอบรมและพัฒนาเครือข่ายการจัด</t>
  </si>
  <si>
    <t>สวัสดิการสังคมชมรมผู้สูงอายุตำบลแชะ</t>
  </si>
  <si>
    <t>เพื่อจ่ายเป็นค่าใช้จ่ายในการดำเนินโครง</t>
  </si>
  <si>
    <t>การฝึกอบรมและพัฒนาเครือข่ายการ</t>
  </si>
  <si>
    <t>จัดสวัสดิการสังคมชมรมผู้สูงอายุ</t>
  </si>
  <si>
    <t>ก่อนวัยอันควร</t>
  </si>
  <si>
    <t>(ข้อบัญญัติฯ หน้า 126)</t>
  </si>
  <si>
    <t>และแก้ไขปัญหาการตั้งครรภ์ก่อนวัยอันควร</t>
  </si>
  <si>
    <t>(ข้อบัญญัติฯ หน้า 127)</t>
  </si>
  <si>
    <t>แผนงานการศาสนา วัฒนธรรมและนันทนาการ  งานกีฬา และนันทนาการ</t>
  </si>
  <si>
    <t>(ข้อบัญญัติฯ หน้า 128)</t>
  </si>
  <si>
    <t>แข่งขันกีฬา อบต.สัมพันธ์</t>
  </si>
  <si>
    <t>โดยมีค่าใช้จ่ายประกอบด้วย ค่าชุดกีฬาฯ</t>
  </si>
  <si>
    <t>(ข้อบัญญัติฯ หน้า 129)</t>
  </si>
  <si>
    <t xml:space="preserve">จัดการแข่งขันกีฬาฟุตซอล  </t>
  </si>
  <si>
    <t>พ.ศ. 2565</t>
  </si>
  <si>
    <t>โครงการจัดการแข่งขันกีฬาเยาวชนตำบลแชะ</t>
  </si>
  <si>
    <t>ต้านยาเสพติด</t>
  </si>
  <si>
    <t>จัดการแข่งขันกีฬาฟุตซอล ตำบลแชะ</t>
  </si>
  <si>
    <t xml:space="preserve">ต้านยาเสพติด </t>
  </si>
  <si>
    <t>โครงการกิจกรรมงานเฉลิมฉลองอนุสาวรีย์</t>
  </si>
  <si>
    <t>ท้าวสุรนารีองค์ประจำอำเภอครบุรี</t>
  </si>
  <si>
    <t>เพื่อจ่ายเป็นค่าใช้จ่ายในการดำเนินงาน</t>
  </si>
  <si>
    <t>(ข้อบัญญัติฯ หน้า 130)</t>
  </si>
  <si>
    <t>(ข้อบัญญัติฯ หน้า 131)</t>
  </si>
  <si>
    <t xml:space="preserve">โครงการเข้าค่ายคุณธรรม จริยธรรมเด็ก </t>
  </si>
  <si>
    <t>และเยาวชน</t>
  </si>
  <si>
    <t>โครงการเข้าค่ายคุณธรรม จริยธรรมเด็ก</t>
  </si>
  <si>
    <t>และเยาวชน โดยมีค่าใช้จ่าย ประกอบด้วย</t>
  </si>
  <si>
    <t xml:space="preserve">โครงการก่อสร้างถนนแอสฟัลท์ติกคอนกรีต </t>
  </si>
  <si>
    <t>เส้นบ้านโนนทองถึงบ้านหนองรังเลยบ่อขยะ</t>
  </si>
  <si>
    <t>ตรงข้างกับไร่อิทผาลัม  บ้านหนองรัง หมู่ 2</t>
  </si>
  <si>
    <r>
      <t>ขนาด</t>
    </r>
    <r>
      <rPr>
        <sz val="16"/>
        <color indexed="8"/>
        <rFont val="TH SarabunIT๙"/>
        <family val="2"/>
      </rPr>
      <t xml:space="preserve">กว้าง 8.00 เมตร </t>
    </r>
  </si>
  <si>
    <t xml:space="preserve">ยาว 142.00 เมตร หนา 0.05 เมตร </t>
  </si>
  <si>
    <t xml:space="preserve">ก่อสร้างถนนแอสฟัลท์ติกคอนกรีต  </t>
  </si>
  <si>
    <t>(ข้อบัญญัติฯ หน้า 142)</t>
  </si>
  <si>
    <t xml:space="preserve">สายบ้านนายศรายุธ  หมอกกระโทก  </t>
  </si>
  <si>
    <t xml:space="preserve">บ้านแชะ  หมู่ 4 </t>
  </si>
  <si>
    <t>(ข้อบัญญัติฯ หน้า 143)</t>
  </si>
  <si>
    <t xml:space="preserve">ขนาดกว้าง 4.00 เมตร </t>
  </si>
  <si>
    <t xml:space="preserve">ยาว 150.00 เมตร หนา 0.15 เมตร </t>
  </si>
  <si>
    <t>สายอ่างโกรกขี้หนู  บ้านโนนมะขามป้อม  หมู่ 5</t>
  </si>
  <si>
    <t xml:space="preserve"> ขนาดกว้าง 4.00 เมตร </t>
  </si>
  <si>
    <t>ความยาว 156.00 เมตร หนา 0.15 เมตร</t>
  </si>
  <si>
    <t>โครงการก่อสร้างถนนตอนกรีตเสริมเหล็ก</t>
  </si>
  <si>
    <t xml:space="preserve">เส้นศาลากลางบ้าน (ต่อจากเดิม) </t>
  </si>
  <si>
    <t>ถึงประตูวัดบ้านพนาหนองหิน  บ้านขาคีม หมู่ 6</t>
  </si>
  <si>
    <t xml:space="preserve"> ขนาดกว้าง 5.00 เมตร </t>
  </si>
  <si>
    <t>ความยาว 125.00 เมตร หนา 0.15 เมตร</t>
  </si>
  <si>
    <t>สายหน้าประตูโรงเรียนบ้านพนาหนองหิน</t>
  </si>
  <si>
    <t xml:space="preserve">ถึงวงเวียนบ้านพนาหนองหิน  บ้านพนาหนองหิน </t>
  </si>
  <si>
    <t>หมู่ 7</t>
  </si>
  <si>
    <t>(ข้อบัญญัติฯ หน้า 144)</t>
  </si>
  <si>
    <t xml:space="preserve">ยาว 104.00 เมตร หนา 0.15 เมตร </t>
  </si>
  <si>
    <t xml:space="preserve">เส้นบ้านนางน้ำทิพย์ ตราพระสำโรง </t>
  </si>
  <si>
    <t xml:space="preserve">ไปบ้านนางละเมียด พร้าวกระโทก  </t>
  </si>
  <si>
    <t>บ้านถนนกลาง หมู่ 8</t>
  </si>
  <si>
    <t>เส้นอ่างเก็บน้ำพนาหนองหินไปอ่างหนอง</t>
  </si>
  <si>
    <t>ไม้แดง บ้านหนองมะค่า หมู่ 9</t>
  </si>
  <si>
    <t xml:space="preserve">ยาว 156.00 เมตร หนา 0.15 เมตร </t>
  </si>
  <si>
    <t xml:space="preserve">ยาว 125.00 เมตร หนา 0.15 เมตร </t>
  </si>
  <si>
    <t>เส้นบ้านนายสำเภา รมกระโทก ไปซุ้มประตูบ้าน</t>
  </si>
  <si>
    <t>ดอนสง่างาม บ้านดอนสง่างาม หมู่ 10</t>
  </si>
  <si>
    <t>(ข้อบัญญัติฯ หน้า 145)</t>
  </si>
  <si>
    <t>ความยาว 103.00 เมตร หนา 0.15 เมตร</t>
  </si>
  <si>
    <t xml:space="preserve">เส้นบ้านนายสมัย เลื่อยกระโทก ไปบ้านนางวีนา </t>
  </si>
  <si>
    <t>ชุติมันตานนท์  บ้านโนนทอง หมู่ 11</t>
  </si>
  <si>
    <t>ความยาว125.00 เมตร หนา 0.15 เมตร</t>
  </si>
  <si>
    <t>โครงการก่อสร้างถนนหินคลุก สายบ้าน</t>
  </si>
  <si>
    <t xml:space="preserve">นายลอย ชิดกิ่ง ถึงดอนยายขาว  บ้านแชะ หมู่ 3 </t>
  </si>
  <si>
    <t>โครงการก่อสร้างถนนหินคลุก จากคอสะพาน</t>
  </si>
  <si>
    <t xml:space="preserve">วัดทรัพย์กังวาน เชื่อมบ้านหนองมะค่า </t>
  </si>
  <si>
    <t>บ้านแชะ หมู่ 3</t>
  </si>
  <si>
    <t>(ข้อบัญญัติฯ หน้า 146)</t>
  </si>
  <si>
    <t xml:space="preserve">โครงการก่อสร้างถนนหินคลุก เส้นบ้านนายเที่ยง  </t>
  </si>
  <si>
    <t>อิ่มกระโทก บ้านแชะ  หมู่ 3</t>
  </si>
  <si>
    <t xml:space="preserve">โครงการก่อสร้างถนนหินคลุก เส้นบ้านนายชุ่ม  </t>
  </si>
  <si>
    <t>ธีรภัทรภาธร  บ้านแชะ  หมู่ 3</t>
  </si>
  <si>
    <t>ขนาดกว้าง 2.50 เมตร</t>
  </si>
  <si>
    <t>ความยาว 55.00 เมตร หนา 0.15 เมตร</t>
  </si>
  <si>
    <t>โครงการก่อสร้างถนนหินคลุก บริเวณแยกคลอง</t>
  </si>
  <si>
    <t>ชลประทานไปซอยโกรกลึก  บ้านแชะ หมู่ 4</t>
  </si>
  <si>
    <t>ขนาดกว้าง 3.50 เมตร</t>
  </si>
  <si>
    <t>ความยาว 244.00 เมตร หนา 0.15 เมตร</t>
  </si>
  <si>
    <t>โครงการก่อสร้างถนนหินคลุก เส้นบ้าน</t>
  </si>
  <si>
    <t xml:space="preserve">นางสุภาภรณ์ ทองนอก ไปบ้านนางนิศา </t>
  </si>
  <si>
    <t>นารถแนว บ้านโนนมะขามป้อม หมู่ 5</t>
  </si>
  <si>
    <t>(ข้อบัญญัติฯ หน้า 147)</t>
  </si>
  <si>
    <t>โครงการก่อสร้างต่อเติมหอกระจายข่าว</t>
  </si>
  <si>
    <t xml:space="preserve"> บ้านดอนกรูด หมู่ 1</t>
  </si>
  <si>
    <t>เพื่อจ่ายเป็นค่าก่อสร้างต่อเติมหอ</t>
  </si>
  <si>
    <t>กระจายข่าว บ้านดอนกรูด หมู่ 1 (ให้สูงขึ้น)</t>
  </si>
  <si>
    <t>โครงการปรับปรุงซ่อมแซมท่อระบายน้ำทาง</t>
  </si>
  <si>
    <t>เข้าบ้านหนองรัง  บ้านหนองรัง หมู่ 2</t>
  </si>
  <si>
    <t>เพื่อจ่ายเป็นค่าปรับปรุงซ่อมแซมท่อระบาย</t>
  </si>
  <si>
    <t xml:space="preserve">น้ำทางเข้าบ้านหนองรัง หมู่ 2 </t>
  </si>
  <si>
    <t>(บดอัดชั้นดินพร้อมดาดปูนปากท่อเพิ่มเติม)</t>
  </si>
  <si>
    <t>โครงการติดตั้งสัญญาณไฟกระพริบเตือนบริเวณ</t>
  </si>
  <si>
    <t xml:space="preserve">วงเวียนบ้านพนาหนองหินบ้านพนาหนองหิน </t>
  </si>
  <si>
    <t>เพื่อจ่ายเป็นค่าติดตั้งสัญญาณไฟกระพริบ</t>
  </si>
  <si>
    <t>เตือนบริเวณวงเวียนบ้านพนาหนองหิน</t>
  </si>
  <si>
    <t xml:space="preserve"> หมู่ 7 จำนวน 1 จุด </t>
  </si>
  <si>
    <t>โครงการปรับปรุงซ่อมแซมศูนย์พัฒนาเด็กเล็กทั้ง</t>
  </si>
  <si>
    <t xml:space="preserve"> 2 ศูนย์ฯ</t>
  </si>
  <si>
    <t xml:space="preserve">พัฒนาเด็กเล็กบ้านพนาหนองหินหมู่ 7  </t>
  </si>
  <si>
    <t>เพื่อจ่ายเป็นค่าปรับปรุงซ่อมแซมศูนย์</t>
  </si>
  <si>
    <t>และศูนย์พัฒนาเด็กเล็กบ้านหนองมะค่า</t>
  </si>
  <si>
    <t xml:space="preserve"> หมู่ 9</t>
  </si>
  <si>
    <t>(ข้อบัญญัติฯ หน้า 148)</t>
  </si>
  <si>
    <t>โครงการขยายเขตไฟฟ้าแรงสูงจากโรงเรียนมูลนิธิ</t>
  </si>
  <si>
    <t>รุ่งนภาไปป่ามะขาม บ้านดอนกรูด  หมู่ 1</t>
  </si>
  <si>
    <t>เพื่อจ่ายเป็นเงินสนับสนุนโครงการขยายเขต</t>
  </si>
  <si>
    <t>ไฟฟ้าแรงสูง แก่การไฟฟ้าส่วนภูมิภาค</t>
  </si>
  <si>
    <t>รายละเอียดตามแบบการไฟฟ้าส่วนภูมิภาค</t>
  </si>
  <si>
    <t>(ข้อบัญญัติฯ หน้า 149)</t>
  </si>
  <si>
    <t>(ข้อบัญญัติฯ หน้า 152)</t>
  </si>
  <si>
    <t>(ข้อบัญญัติฯ หน้า 153)</t>
  </si>
  <si>
    <t>ยุทธศาสตร์ ที่ 4 ยุทธศาสตร์ด้านการพัฒนาสังคม</t>
  </si>
  <si>
    <t>แผนงานงบกลาง  งานงบกลาง</t>
  </si>
  <si>
    <t>เบี้ยยังชีพผู้สูงอายุ</t>
  </si>
  <si>
    <t xml:space="preserve">เพื่อจ่ายเป็นค่าเบี้ยยังชีพให้แก่ผู้อายุ  </t>
  </si>
  <si>
    <t>เบี้ยยังชีพคนพิการ</t>
  </si>
  <si>
    <t>เพื่อจ่ายเป็นค่าเบี้ยยังชีพให้แก่คนพิการ</t>
  </si>
  <si>
    <t>เบี้ยยังชีพผู้ป่วยเอดส์</t>
  </si>
  <si>
    <t xml:space="preserve">เพื่อจ่ายเป็นค่าเบี้ยยังชีพให้แก่ผู้ป่วยเอดส์ </t>
  </si>
  <si>
    <t>ตามบัญชีรายชื่อที่ได้รับอนุมัติจากผู้บริหาร</t>
  </si>
  <si>
    <t>ค่าจัดซื้อเก้าอี้สำนักงานสำหรับผู้บริหาร</t>
  </si>
  <si>
    <t xml:space="preserve">เพื่อจ่ายเป็นค่าจัดซื้อเก้าอี้ทำงาน </t>
  </si>
  <si>
    <t xml:space="preserve">แบบพนักพิงสูง หุ้มหนัง PU สีดำ  </t>
  </si>
  <si>
    <t>จำนวน 2 ตัว ราคาตัวละ 4,000 บาท</t>
  </si>
  <si>
    <t xml:space="preserve">ค่าจัดซื้อโต๊ะเหล็ก ขนาด 4 ฟุต  </t>
  </si>
  <si>
    <t xml:space="preserve">เพื่อจัดซื้อโต๊ะเหล็ก ขนาด 4 ฟุต </t>
  </si>
  <si>
    <t>จำนวน 1 ตัว ราคาตัวละ 5,000 บาท</t>
  </si>
  <si>
    <t>ประเภทครุภัณฑ์ : ครุภัณฑ์คอมพิวเตอร์</t>
  </si>
  <si>
    <t>ค่าจัดซื้อเครื่องคอมพิวเตอร์ตั้งโต๊ะ</t>
  </si>
  <si>
    <t>เพื่อจัดซื้อเครื่องคอมพิวเตอร์ตั้งโต๊ะ สำหรับ</t>
  </si>
  <si>
    <t>งานสำนักงาน (จอแสดงภาพขนาดไม่น้อย</t>
  </si>
  <si>
    <t xml:space="preserve">กว่า 19 นิ้ว) จำนวน 2 เครื่อง </t>
  </si>
  <si>
    <t>(ข้อบัญญัติฯ หน้า 155)</t>
  </si>
  <si>
    <t>(ข้อบัญญัติฯ หน้า 156)</t>
  </si>
  <si>
    <t>(ข้อบัญญัติฯ หน้า 43)</t>
  </si>
  <si>
    <t>(ข้อบัญญัติฯ หน้า 44)</t>
  </si>
  <si>
    <t xml:space="preserve">เพื่อจัดซื้อเครื่องพิมพ์ (Multifunction) </t>
  </si>
  <si>
    <t xml:space="preserve">แบบฉีดหมึกพร้อมติดตั้งถังหมึกพิมพ์ </t>
  </si>
  <si>
    <t xml:space="preserve">(Ink Tank Printer) จำนวน 2 เครื่อง </t>
  </si>
  <si>
    <t>ราคาเครื่องละ 7,500 บาท</t>
  </si>
  <si>
    <t>(ข้อบัญญัติฯ หน้า 45)</t>
  </si>
  <si>
    <t>ค่าจัดซื้อเครื่องสำรองไฟฟ้า</t>
  </si>
  <si>
    <t>(ข้อบัญญัติฯ หน้า 46)</t>
  </si>
  <si>
    <t xml:space="preserve">เพื่อจัดซื้อเครื่องสำรองไฟฟ้า </t>
  </si>
  <si>
    <t xml:space="preserve">ขนาด 800 VA จำนวน 2 เครื่อง </t>
  </si>
  <si>
    <t xml:space="preserve">ราคาเครื่องละ 2,500 บาท </t>
  </si>
  <si>
    <t>ประเภทครุภัณฑ์ : ครุภัณฑ์โฆษณาและเผยแพร่</t>
  </si>
  <si>
    <t>ค่าจัดซื้อเครื่องมัลติมิเดียโปรเจคเตอร์</t>
  </si>
  <si>
    <t xml:space="preserve">เพื่อจัดซื้อเครื่องมัลติมิเดียโปรเจคเตอร์ </t>
  </si>
  <si>
    <t>ระดับ XGA ขนาด 3,500 ANSI Lumens</t>
  </si>
  <si>
    <t>(ข้อบัญญัติฯ หน้า 47)</t>
  </si>
  <si>
    <t>ค่าจัดซื้อจอรับภาพ</t>
  </si>
  <si>
    <t xml:space="preserve">เพื่อจัดซื้อจอรับภาพ ชนิดมอเตอร์ไฟฟ้า </t>
  </si>
  <si>
    <t xml:space="preserve">จำนวน 1 จอ ราคาจอละ 12,900 บาท </t>
  </si>
  <si>
    <t>ค่าจัดซื้อตู้เหล็ก</t>
  </si>
  <si>
    <t>(ข้อบัญญัติฯ หน้า 62)</t>
  </si>
  <si>
    <t xml:space="preserve">เพื่อจ่ายเป็นค่าจัดซื้อตู้เหล็ก แบบ 2 บาน </t>
  </si>
  <si>
    <t xml:space="preserve">จำนวน 2 ตู้ ราคาตู้ละ 5,700 บาท </t>
  </si>
  <si>
    <t>(ข้อบัญญัติฯ หน้า 124)</t>
  </si>
  <si>
    <t>4  โครงการ</t>
  </si>
  <si>
    <t>1 โครงการ</t>
  </si>
  <si>
    <t>9  โครงการ</t>
  </si>
  <si>
    <t>6 โครงการ</t>
  </si>
  <si>
    <t>4 โครงการ</t>
  </si>
  <si>
    <t>3 โครงการ</t>
  </si>
  <si>
    <t>20 โครงการ</t>
  </si>
  <si>
    <t>2 รายการ</t>
  </si>
  <si>
    <t>3 รายการ</t>
  </si>
  <si>
    <t>1 รายการ</t>
  </si>
  <si>
    <t>ยุทธศาสตร์ที่ 10 ยุทธศาสตร์ด้านการอนุรักษ์ทรัพยากรธรรมชาติ และสิ่งแวดล้อม</t>
  </si>
  <si>
    <t>แผนการดำเนินการ  ประจำปีงบประมาณ พ.ศ. 2566</t>
  </si>
  <si>
    <t>ยุทธศาสตร์ที่ 7 ยุทธศาสตร์พัฒนาด้านการพัฒนาการท่องเที่ยว ศาสนา วัฒนธรรม ประเพณี และกีฬา</t>
  </si>
  <si>
    <t>แผนงานงบกลาง</t>
  </si>
  <si>
    <t>(แบบ ผด.02/1)</t>
  </si>
  <si>
    <t>แผนการดำเนินงาน ประจำปีงบประมาณ พ.ศ. 2567 เพิ่มเติม ฉบับที่ 1</t>
  </si>
  <si>
    <t>จำนวนโครงการพัฒนาท้องถิ่น กิจกรรมและงบประมาณ</t>
  </si>
  <si>
    <t>ยุทธศาสตร์ที่ 1 ยุทธศาสตร์การพัฒนาด้านโครงสร้างพื้นฐานและสาธารณูปโภค สาธารณูปการ</t>
  </si>
  <si>
    <t>กลยุทธ์พัฒนาคุณภาพโครงสร้างพื้นฐานที่ดี มีระบบสาธารณูปโภคและสาธารณูปการอย่างทั่วถึงและยั่งยืน</t>
  </si>
  <si>
    <t>แผนงานอุตสาหกรรมและการโยธา</t>
  </si>
  <si>
    <t>ผลผลิต</t>
  </si>
  <si>
    <t>ของโครงการ</t>
  </si>
  <si>
    <t>ถนนหินคลุก หมู่ที่ 3</t>
  </si>
  <si>
    <t>ถนนหินคลุก หมู่ที่ 5</t>
  </si>
  <si>
    <t>พ.ศ. 2567</t>
  </si>
  <si>
    <t>รับผิดชอบ</t>
  </si>
  <si>
    <t>(บาท)</t>
  </si>
  <si>
    <t>ดำเนินการแล้วเสร็จ</t>
  </si>
  <si>
    <t>ยาว 890 เมตร กว้าง 4.00 เมตร หนา 0.15 เมตร</t>
  </si>
  <si>
    <t>ยาว 714 เมตร กว้าง 5.00 เมตร  หนา 0.15 เมตร</t>
  </si>
  <si>
    <t>ยาว 200 เมตร กว้าง 5.00 เมตร หนา 0.15 เมตร</t>
  </si>
  <si>
    <t>ยาว 300 เมตร กว้าง 3.00 เมตร หนา 0.15 เมตร</t>
  </si>
  <si>
    <t>ยาว 66.50 เมตร กว้าง 6.00 เมตร หนา 0.15 เมตร</t>
  </si>
  <si>
    <t>ช่วงที่ 1 ยาว 460 เมตร กว้าง 5.00 เมตร หนา 0.15 เมตร
ช่วงที่ 2 ยาว 320 เมตร กว้าง 4.00 เมตร หนา 0.15 เมตร พร้อมวางท่อ คสล. ขนาดเส้นผ่าศูนย์กลาง 0.80 เมตร จำนวน 14 ท่อน 2 จุด</t>
  </si>
  <si>
    <t>ยาว 320 เมตร กว้าง 5.00 เมตร หนา 0.15 เมตร</t>
  </si>
  <si>
    <t>8 โครงการ</t>
  </si>
  <si>
    <t>กันยายน 2567</t>
  </si>
  <si>
    <t>บ้านหนองรัง หมู่ 2</t>
  </si>
  <si>
    <t>บ้านโนนมะขามป้อม หมู่ 5</t>
  </si>
  <si>
    <t>บ้านขาคีม หมู่ 6</t>
  </si>
  <si>
    <t>บ้านหนองมะค่า หมู่ 9</t>
  </si>
  <si>
    <t xml:space="preserve">บ้านโนนทอง หมู่ 11 </t>
  </si>
  <si>
    <t>ถนนหินคลุก หมู่ที่ 2</t>
  </si>
  <si>
    <t>ถนนคอนกรีต หมู่ที่ 5</t>
  </si>
  <si>
    <t>ถนนหินคลุก หมู่ที่ 6</t>
  </si>
  <si>
    <t>ถนนหินคลุก หมู่ที่ 9</t>
  </si>
  <si>
    <t>ถนนหินคลุก หมู่ที่ 11</t>
  </si>
  <si>
    <t>โครงการก่อสร้างถนนหินคลุกเส้นไร่นายวิโรจน์ รัตนอุไร บ้านหนองรัง หมู่ 2</t>
  </si>
  <si>
    <t>โครก่อสร้างถนนหินคลุกเส้นบ้านนายวสันต์ เรืองรัตนสินชัย ถึงบ้านนายสำเริง บ้านหนองรัง หมู่ 2</t>
  </si>
  <si>
    <t>โครงการก่อสร้างถนนหินคลุกเส้นคลองชลประทาน จากสะพานศาลาประชาคมไปบ้านนายมะน้อม ยื่นกระโทก บ้านแชะ หมู่ 3</t>
  </si>
  <si>
    <t>โครงการก่อสร้างถนนหินคลุกเส้นตรงข้ามศาลตาปู่ ถึงไร่นายแหว่ ฉวยกระโทก บ้านโนนมะขามป้อม หมู่ 5</t>
  </si>
  <si>
    <t>โครงการก่อสร้างถนนคอนกรีตเริมเหล็กเส้นกลางบ้านโนนมะขามป้อม หมู่ 5 ต.แชะ อ.ครบุรี จ.นครราชสีมา เชื่อมบ้านดะแลง หมู่ 11 ต.ทุ่งอรุณ อ.โชคชัย จ.นครราชสีมา</t>
  </si>
  <si>
    <t>โครงการก่อสร้างถนนหินคลุกเส้นแยกลานเอนกประสงค์บ้านขาคีม หมู่ 6 ต.แชะ อ.ครบุรี เชื่อม ต.ทุ่งอรุณ อ.โชคชัย จ.นครราชสีมา</t>
  </si>
  <si>
    <t>โครงการก่อสร้างถนนหินคลุกเส้นป่าช้าบ้านหนองมะค่า หมู่ 9</t>
  </si>
  <si>
    <t xml:space="preserve">โครงการก่อสร้างถนนหินคลุกเส้นคลองชลประทาน ไปถนนสายครบุรี – เสิงสาง บ้านโนนทอง หมู่ 11 </t>
  </si>
  <si>
    <t>สรุปโครงการพัฒนาท้องถิ่น กิจกรรมและงบประมาณ</t>
  </si>
  <si>
    <t>กลยุทธ์/แนวทางการพัฒนา</t>
  </si>
  <si>
    <t>โครงการที่ดำเนินการ</t>
  </si>
  <si>
    <t>คิดเป็นร้อยละของโครงการทั้งหมด</t>
  </si>
  <si>
    <t>จำนวนงบประมาณ (บาท)</t>
  </si>
  <si>
    <t>คิดเป็นร้อยละของงบประมาณทั้งหมด</t>
  </si>
  <si>
    <t>หน่วยงานรับผิดชอบหลัก</t>
  </si>
  <si>
    <t>1. ยุทธศาสตร์การพัฒนาด้านโครงสร้างพื้นฐานและสาธารณูปโภค สาธารณูปการ</t>
  </si>
  <si>
    <t>อุตสาหกรรมและการโยธา</t>
  </si>
  <si>
    <t>1 กอง</t>
  </si>
  <si>
    <t>รวมทั้งสิ้น</t>
  </si>
  <si>
    <t>1กอง</t>
  </si>
  <si>
    <t>แบบ ผด.02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</si>
</sst>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_-* #,##0.0000_-;\-* #,##0.0000_-;_-* &quot;-&quot;??_-;_-@_-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[&lt;=99999999][$-D000000]0\-####\-####;[$-D000000]#\-####\-####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sz val="16"/>
      <color indexed="8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3" fontId="4" fillId="0" borderId="10" xfId="38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43" fontId="5" fillId="0" borderId="16" xfId="38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9" fontId="4" fillId="0" borderId="16" xfId="46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43" fontId="5" fillId="0" borderId="0" xfId="38" applyFont="1" applyAlignment="1">
      <alignment horizontal="center"/>
    </xf>
    <xf numFmtId="43" fontId="4" fillId="0" borderId="16" xfId="38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3" fontId="9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3" fontId="9" fillId="0" borderId="16" xfId="0" applyNumberFormat="1" applyFont="1" applyBorder="1" applyAlignment="1">
      <alignment/>
    </xf>
    <xf numFmtId="0" fontId="9" fillId="0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Fill="1" applyBorder="1" applyAlignment="1">
      <alignment/>
    </xf>
    <xf numFmtId="0" fontId="9" fillId="0" borderId="29" xfId="0" applyFont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right"/>
    </xf>
    <xf numFmtId="43" fontId="9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01" fontId="9" fillId="0" borderId="16" xfId="38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1" xfId="0" applyFon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6" xfId="0" applyFont="1" applyBorder="1" applyAlignment="1">
      <alignment horizontal="center"/>
    </xf>
    <xf numFmtId="201" fontId="8" fillId="0" borderId="16" xfId="38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1" fontId="9" fillId="0" borderId="16" xfId="38" applyNumberFormat="1" applyFont="1" applyFill="1" applyBorder="1" applyAlignment="1">
      <alignment horizontal="center"/>
    </xf>
    <xf numFmtId="201" fontId="8" fillId="0" borderId="16" xfId="0" applyNumberFormat="1" applyFont="1" applyFill="1" applyBorder="1" applyAlignment="1">
      <alignment horizontal="right"/>
    </xf>
    <xf numFmtId="43" fontId="9" fillId="0" borderId="16" xfId="0" applyNumberFormat="1" applyFont="1" applyBorder="1" applyAlignment="1">
      <alignment horizontal="center"/>
    </xf>
    <xf numFmtId="201" fontId="8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15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3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01" fontId="4" fillId="33" borderId="16" xfId="38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2" fontId="5" fillId="0" borderId="16" xfId="0" applyNumberFormat="1" applyFont="1" applyBorder="1" applyAlignment="1">
      <alignment horizontal="center" vertical="top"/>
    </xf>
    <xf numFmtId="201" fontId="5" fillId="0" borderId="16" xfId="38" applyNumberFormat="1" applyFont="1" applyBorder="1" applyAlignment="1">
      <alignment horizontal="center" vertical="top"/>
    </xf>
    <xf numFmtId="43" fontId="5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01" fontId="4" fillId="34" borderId="16" xfId="38" applyNumberFormat="1" applyFont="1" applyFill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49" fontId="1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left" vertical="top"/>
    </xf>
    <xf numFmtId="0" fontId="13" fillId="0" borderId="3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vertical="top"/>
    </xf>
    <xf numFmtId="0" fontId="13" fillId="35" borderId="16" xfId="0" applyFont="1" applyFill="1" applyBorder="1" applyAlignment="1">
      <alignment horizontal="center" vertical="top" wrapText="1"/>
    </xf>
    <xf numFmtId="0" fontId="13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49" fontId="13" fillId="35" borderId="16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0" xfId="38" applyFont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5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9</xdr:row>
      <xdr:rowOff>323850</xdr:rowOff>
    </xdr:from>
    <xdr:to>
      <xdr:col>19</xdr:col>
      <xdr:colOff>0</xdr:colOff>
      <xdr:row>9</xdr:row>
      <xdr:rowOff>323850</xdr:rowOff>
    </xdr:to>
    <xdr:sp>
      <xdr:nvSpPr>
        <xdr:cNvPr id="1" name="ลูกศรเชื่อมต่อแบบตรง 5"/>
        <xdr:cNvSpPr>
          <a:spLocks/>
        </xdr:cNvSpPr>
      </xdr:nvSpPr>
      <xdr:spPr>
        <a:xfrm>
          <a:off x="8420100" y="2724150"/>
          <a:ext cx="1743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352425</xdr:rowOff>
    </xdr:from>
    <xdr:to>
      <xdr:col>18</xdr:col>
      <xdr:colOff>247650</xdr:colOff>
      <xdr:row>10</xdr:row>
      <xdr:rowOff>352425</xdr:rowOff>
    </xdr:to>
    <xdr:sp>
      <xdr:nvSpPr>
        <xdr:cNvPr id="2" name="ลูกศรเชื่อมต่อแบบตรง 6"/>
        <xdr:cNvSpPr>
          <a:spLocks/>
        </xdr:cNvSpPr>
      </xdr:nvSpPr>
      <xdr:spPr>
        <a:xfrm>
          <a:off x="8420100" y="3552825"/>
          <a:ext cx="1743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476250</xdr:rowOff>
    </xdr:from>
    <xdr:to>
      <xdr:col>18</xdr:col>
      <xdr:colOff>247650</xdr:colOff>
      <xdr:row>11</xdr:row>
      <xdr:rowOff>476250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8410575" y="4476750"/>
          <a:ext cx="1752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533400</xdr:rowOff>
    </xdr:from>
    <xdr:to>
      <xdr:col>18</xdr:col>
      <xdr:colOff>247650</xdr:colOff>
      <xdr:row>12</xdr:row>
      <xdr:rowOff>533400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8410575" y="5600700"/>
          <a:ext cx="1752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609600</xdr:rowOff>
    </xdr:from>
    <xdr:to>
      <xdr:col>18</xdr:col>
      <xdr:colOff>247650</xdr:colOff>
      <xdr:row>13</xdr:row>
      <xdr:rowOff>609600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8410575" y="6477000"/>
          <a:ext cx="1752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800100</xdr:rowOff>
    </xdr:from>
    <xdr:to>
      <xdr:col>18</xdr:col>
      <xdr:colOff>247650</xdr:colOff>
      <xdr:row>14</xdr:row>
      <xdr:rowOff>800100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8420100" y="8001000"/>
          <a:ext cx="1743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247650</xdr:rowOff>
    </xdr:from>
    <xdr:to>
      <xdr:col>18</xdr:col>
      <xdr:colOff>247650</xdr:colOff>
      <xdr:row>15</xdr:row>
      <xdr:rowOff>247650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8410575" y="9315450"/>
          <a:ext cx="1752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352425</xdr:rowOff>
    </xdr:from>
    <xdr:to>
      <xdr:col>18</xdr:col>
      <xdr:colOff>247650</xdr:colOff>
      <xdr:row>16</xdr:row>
      <xdr:rowOff>352425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410575" y="9953625"/>
          <a:ext cx="1752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114300</xdr:rowOff>
    </xdr:from>
    <xdr:to>
      <xdr:col>12</xdr:col>
      <xdr:colOff>19050</xdr:colOff>
      <xdr:row>9</xdr:row>
      <xdr:rowOff>114300</xdr:rowOff>
    </xdr:to>
    <xdr:sp>
      <xdr:nvSpPr>
        <xdr:cNvPr id="1" name="ลูกศรเชื่อมต่อแบบตรง 11"/>
        <xdr:cNvSpPr>
          <a:spLocks/>
        </xdr:cNvSpPr>
      </xdr:nvSpPr>
      <xdr:spPr>
        <a:xfrm>
          <a:off x="8601075" y="242887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142875</xdr:rowOff>
    </xdr:from>
    <xdr:to>
      <xdr:col>18</xdr:col>
      <xdr:colOff>0</xdr:colOff>
      <xdr:row>15</xdr:row>
      <xdr:rowOff>142875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7553325" y="400050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133350</xdr:rowOff>
    </xdr:from>
    <xdr:to>
      <xdr:col>15</xdr:col>
      <xdr:colOff>0</xdr:colOff>
      <xdr:row>20</xdr:row>
      <xdr:rowOff>142875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 flipV="1">
          <a:off x="8181975" y="5276850"/>
          <a:ext cx="1285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123825</xdr:rowOff>
    </xdr:from>
    <xdr:to>
      <xdr:col>18</xdr:col>
      <xdr:colOff>0</xdr:colOff>
      <xdr:row>25</xdr:row>
      <xdr:rowOff>133350</xdr:rowOff>
    </xdr:to>
    <xdr:sp>
      <xdr:nvSpPr>
        <xdr:cNvPr id="4" name="ลูกศรเชื่อมต่อแบบตรง 18"/>
        <xdr:cNvSpPr>
          <a:spLocks/>
        </xdr:cNvSpPr>
      </xdr:nvSpPr>
      <xdr:spPr>
        <a:xfrm flipV="1">
          <a:off x="8829675" y="6553200"/>
          <a:ext cx="1314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70</xdr:row>
      <xdr:rowOff>114300</xdr:rowOff>
    </xdr:from>
    <xdr:to>
      <xdr:col>18</xdr:col>
      <xdr:colOff>9525</xdr:colOff>
      <xdr:row>70</xdr:row>
      <xdr:rowOff>123825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9458325" y="18097500"/>
          <a:ext cx="695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123825</xdr:rowOff>
    </xdr:from>
    <xdr:to>
      <xdr:col>18</xdr:col>
      <xdr:colOff>9525</xdr:colOff>
      <xdr:row>40</xdr:row>
      <xdr:rowOff>123825</xdr:rowOff>
    </xdr:to>
    <xdr:sp>
      <xdr:nvSpPr>
        <xdr:cNvPr id="6" name="ลูกศรเชื่อมต่อแบบตรง 4"/>
        <xdr:cNvSpPr>
          <a:spLocks/>
        </xdr:cNvSpPr>
      </xdr:nvSpPr>
      <xdr:spPr>
        <a:xfrm>
          <a:off x="7562850" y="1039177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114300</xdr:rowOff>
    </xdr:from>
    <xdr:to>
      <xdr:col>10</xdr:col>
      <xdr:colOff>19050</xdr:colOff>
      <xdr:row>115</xdr:row>
      <xdr:rowOff>123825</xdr:rowOff>
    </xdr:to>
    <xdr:sp>
      <xdr:nvSpPr>
        <xdr:cNvPr id="7" name="ลูกศรเชื่อมต่อแบบตรง 6"/>
        <xdr:cNvSpPr>
          <a:spLocks/>
        </xdr:cNvSpPr>
      </xdr:nvSpPr>
      <xdr:spPr>
        <a:xfrm flipV="1">
          <a:off x="8181975" y="29670375"/>
          <a:ext cx="2286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166</xdr:row>
      <xdr:rowOff>142875</xdr:rowOff>
    </xdr:from>
    <xdr:to>
      <xdr:col>18</xdr:col>
      <xdr:colOff>0</xdr:colOff>
      <xdr:row>166</xdr:row>
      <xdr:rowOff>142875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562850" y="428244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142875</xdr:rowOff>
    </xdr:from>
    <xdr:to>
      <xdr:col>18</xdr:col>
      <xdr:colOff>9525</xdr:colOff>
      <xdr:row>172</xdr:row>
      <xdr:rowOff>142875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7562850" y="4436745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177</xdr:row>
      <xdr:rowOff>133350</xdr:rowOff>
    </xdr:from>
    <xdr:to>
      <xdr:col>17</xdr:col>
      <xdr:colOff>247650</xdr:colOff>
      <xdr:row>177</xdr:row>
      <xdr:rowOff>133350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7553325" y="4564380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343</xdr:row>
      <xdr:rowOff>142875</xdr:rowOff>
    </xdr:from>
    <xdr:to>
      <xdr:col>11</xdr:col>
      <xdr:colOff>209550</xdr:colOff>
      <xdr:row>343</xdr:row>
      <xdr:rowOff>142875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8601075" y="883539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133350</xdr:rowOff>
    </xdr:from>
    <xdr:to>
      <xdr:col>18</xdr:col>
      <xdr:colOff>0</xdr:colOff>
      <xdr:row>524</xdr:row>
      <xdr:rowOff>142875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>
          <a:off x="7562850" y="134893050"/>
          <a:ext cx="2581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529</xdr:row>
      <xdr:rowOff>133350</xdr:rowOff>
    </xdr:from>
    <xdr:to>
      <xdr:col>18</xdr:col>
      <xdr:colOff>9525</xdr:colOff>
      <xdr:row>529</xdr:row>
      <xdr:rowOff>133350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7581900" y="136178925"/>
          <a:ext cx="2571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535</xdr:row>
      <xdr:rowOff>114300</xdr:rowOff>
    </xdr:from>
    <xdr:to>
      <xdr:col>18</xdr:col>
      <xdr:colOff>0</xdr:colOff>
      <xdr:row>535</xdr:row>
      <xdr:rowOff>123825</xdr:rowOff>
    </xdr:to>
    <xdr:sp>
      <xdr:nvSpPr>
        <xdr:cNvPr id="14" name="ลูกศรเชื่อมต่อแบบตรง 23"/>
        <xdr:cNvSpPr>
          <a:spLocks/>
        </xdr:cNvSpPr>
      </xdr:nvSpPr>
      <xdr:spPr>
        <a:xfrm>
          <a:off x="7562850" y="137702925"/>
          <a:ext cx="2581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540</xdr:row>
      <xdr:rowOff>133350</xdr:rowOff>
    </xdr:from>
    <xdr:to>
      <xdr:col>18</xdr:col>
      <xdr:colOff>0</xdr:colOff>
      <xdr:row>540</xdr:row>
      <xdr:rowOff>133350</xdr:rowOff>
    </xdr:to>
    <xdr:sp>
      <xdr:nvSpPr>
        <xdr:cNvPr id="15" name="ลูกศรเชื่อมต่อแบบตรง 24"/>
        <xdr:cNvSpPr>
          <a:spLocks/>
        </xdr:cNvSpPr>
      </xdr:nvSpPr>
      <xdr:spPr>
        <a:xfrm>
          <a:off x="7562850" y="13900785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100</xdr:row>
      <xdr:rowOff>114300</xdr:rowOff>
    </xdr:from>
    <xdr:to>
      <xdr:col>17</xdr:col>
      <xdr:colOff>0</xdr:colOff>
      <xdr:row>100</xdr:row>
      <xdr:rowOff>123825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V="1">
          <a:off x="9267825" y="25812750"/>
          <a:ext cx="628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105</xdr:row>
      <xdr:rowOff>133350</xdr:rowOff>
    </xdr:from>
    <xdr:to>
      <xdr:col>15</xdr:col>
      <xdr:colOff>9525</xdr:colOff>
      <xdr:row>105</xdr:row>
      <xdr:rowOff>133350</xdr:rowOff>
    </xdr:to>
    <xdr:sp>
      <xdr:nvSpPr>
        <xdr:cNvPr id="17" name="ลูกศรเชื่อมต่อแบบตรง 9"/>
        <xdr:cNvSpPr>
          <a:spLocks/>
        </xdr:cNvSpPr>
      </xdr:nvSpPr>
      <xdr:spPr>
        <a:xfrm>
          <a:off x="8810625" y="27117675"/>
          <a:ext cx="666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95250</xdr:rowOff>
    </xdr:from>
    <xdr:to>
      <xdr:col>14</xdr:col>
      <xdr:colOff>9525</xdr:colOff>
      <xdr:row>110</xdr:row>
      <xdr:rowOff>95250</xdr:rowOff>
    </xdr:to>
    <xdr:sp>
      <xdr:nvSpPr>
        <xdr:cNvPr id="18" name="ลูกศรเชื่อมต่อแบบตรง 17"/>
        <xdr:cNvSpPr>
          <a:spLocks/>
        </xdr:cNvSpPr>
      </xdr:nvSpPr>
      <xdr:spPr>
        <a:xfrm>
          <a:off x="8610600" y="28365450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130</xdr:row>
      <xdr:rowOff>133350</xdr:rowOff>
    </xdr:from>
    <xdr:to>
      <xdr:col>9</xdr:col>
      <xdr:colOff>9525</xdr:colOff>
      <xdr:row>130</xdr:row>
      <xdr:rowOff>142875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 flipV="1">
          <a:off x="7762875" y="33547050"/>
          <a:ext cx="428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135</xdr:row>
      <xdr:rowOff>123825</xdr:rowOff>
    </xdr:from>
    <xdr:to>
      <xdr:col>17</xdr:col>
      <xdr:colOff>0</xdr:colOff>
      <xdr:row>135</xdr:row>
      <xdr:rowOff>133350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 flipV="1">
          <a:off x="9258300" y="34823400"/>
          <a:ext cx="638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142875</xdr:rowOff>
    </xdr:from>
    <xdr:to>
      <xdr:col>16</xdr:col>
      <xdr:colOff>9525</xdr:colOff>
      <xdr:row>140</xdr:row>
      <xdr:rowOff>152400</xdr:rowOff>
    </xdr:to>
    <xdr:sp>
      <xdr:nvSpPr>
        <xdr:cNvPr id="21" name="ลูกศรเชื่อมต่อแบบตรง 31"/>
        <xdr:cNvSpPr>
          <a:spLocks/>
        </xdr:cNvSpPr>
      </xdr:nvSpPr>
      <xdr:spPr>
        <a:xfrm>
          <a:off x="9048750" y="36128325"/>
          <a:ext cx="647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143</xdr:row>
      <xdr:rowOff>133350</xdr:rowOff>
    </xdr:from>
    <xdr:to>
      <xdr:col>17</xdr:col>
      <xdr:colOff>0</xdr:colOff>
      <xdr:row>143</xdr:row>
      <xdr:rowOff>142875</xdr:rowOff>
    </xdr:to>
    <xdr:sp>
      <xdr:nvSpPr>
        <xdr:cNvPr id="22" name="ลูกศรเชื่อมต่อแบบตรง 34"/>
        <xdr:cNvSpPr>
          <a:spLocks/>
        </xdr:cNvSpPr>
      </xdr:nvSpPr>
      <xdr:spPr>
        <a:xfrm flipV="1">
          <a:off x="9467850" y="36890325"/>
          <a:ext cx="428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159</xdr:row>
      <xdr:rowOff>133350</xdr:rowOff>
    </xdr:from>
    <xdr:to>
      <xdr:col>13</xdr:col>
      <xdr:colOff>19050</xdr:colOff>
      <xdr:row>159</xdr:row>
      <xdr:rowOff>142875</xdr:rowOff>
    </xdr:to>
    <xdr:sp>
      <xdr:nvSpPr>
        <xdr:cNvPr id="23" name="ลูกศรเชื่อมต่อแบบตรง 36"/>
        <xdr:cNvSpPr>
          <a:spLocks/>
        </xdr:cNvSpPr>
      </xdr:nvSpPr>
      <xdr:spPr>
        <a:xfrm flipV="1">
          <a:off x="8191500" y="41014650"/>
          <a:ext cx="8763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312</xdr:row>
      <xdr:rowOff>133350</xdr:rowOff>
    </xdr:from>
    <xdr:to>
      <xdr:col>18</xdr:col>
      <xdr:colOff>9525</xdr:colOff>
      <xdr:row>312</xdr:row>
      <xdr:rowOff>142875</xdr:rowOff>
    </xdr:to>
    <xdr:sp>
      <xdr:nvSpPr>
        <xdr:cNvPr id="24" name="ลูกศรเชื่อมต่อแบบตรง 38"/>
        <xdr:cNvSpPr>
          <a:spLocks/>
        </xdr:cNvSpPr>
      </xdr:nvSpPr>
      <xdr:spPr>
        <a:xfrm flipV="1">
          <a:off x="7553325" y="80371950"/>
          <a:ext cx="2600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319</xdr:row>
      <xdr:rowOff>123825</xdr:rowOff>
    </xdr:from>
    <xdr:to>
      <xdr:col>12</xdr:col>
      <xdr:colOff>19050</xdr:colOff>
      <xdr:row>319</xdr:row>
      <xdr:rowOff>123825</xdr:rowOff>
    </xdr:to>
    <xdr:sp>
      <xdr:nvSpPr>
        <xdr:cNvPr id="25" name="ลูกศรเชื่อมต่อแบบตรง 40"/>
        <xdr:cNvSpPr>
          <a:spLocks/>
        </xdr:cNvSpPr>
      </xdr:nvSpPr>
      <xdr:spPr>
        <a:xfrm>
          <a:off x="8391525" y="82162650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324</xdr:row>
      <xdr:rowOff>142875</xdr:rowOff>
    </xdr:from>
    <xdr:to>
      <xdr:col>12</xdr:col>
      <xdr:colOff>238125</xdr:colOff>
      <xdr:row>324</xdr:row>
      <xdr:rowOff>152400</xdr:rowOff>
    </xdr:to>
    <xdr:sp>
      <xdr:nvSpPr>
        <xdr:cNvPr id="26" name="ลูกศรเชื่อมต่อแบบตรง 42"/>
        <xdr:cNvSpPr>
          <a:spLocks/>
        </xdr:cNvSpPr>
      </xdr:nvSpPr>
      <xdr:spPr>
        <a:xfrm>
          <a:off x="7972425" y="83467575"/>
          <a:ext cx="1076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329</xdr:row>
      <xdr:rowOff>123825</xdr:rowOff>
    </xdr:from>
    <xdr:to>
      <xdr:col>14</xdr:col>
      <xdr:colOff>0</xdr:colOff>
      <xdr:row>329</xdr:row>
      <xdr:rowOff>133350</xdr:rowOff>
    </xdr:to>
    <xdr:sp>
      <xdr:nvSpPr>
        <xdr:cNvPr id="27" name="ลูกศรเชื่อมต่อแบบตรง 45"/>
        <xdr:cNvSpPr>
          <a:spLocks/>
        </xdr:cNvSpPr>
      </xdr:nvSpPr>
      <xdr:spPr>
        <a:xfrm>
          <a:off x="7972425" y="84734400"/>
          <a:ext cx="1285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349</xdr:row>
      <xdr:rowOff>142875</xdr:rowOff>
    </xdr:from>
    <xdr:to>
      <xdr:col>15</xdr:col>
      <xdr:colOff>0</xdr:colOff>
      <xdr:row>349</xdr:row>
      <xdr:rowOff>142875</xdr:rowOff>
    </xdr:to>
    <xdr:sp>
      <xdr:nvSpPr>
        <xdr:cNvPr id="28" name="ลูกศรเชื่อมต่อแบบตรง 48"/>
        <xdr:cNvSpPr>
          <a:spLocks/>
        </xdr:cNvSpPr>
      </xdr:nvSpPr>
      <xdr:spPr>
        <a:xfrm>
          <a:off x="9048750" y="89896950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356</xdr:row>
      <xdr:rowOff>152400</xdr:rowOff>
    </xdr:from>
    <xdr:to>
      <xdr:col>16</xdr:col>
      <xdr:colOff>0</xdr:colOff>
      <xdr:row>356</xdr:row>
      <xdr:rowOff>152400</xdr:rowOff>
    </xdr:to>
    <xdr:sp>
      <xdr:nvSpPr>
        <xdr:cNvPr id="29" name="ลูกศรเชื่อมต่อแบบตรง 51"/>
        <xdr:cNvSpPr>
          <a:spLocks/>
        </xdr:cNvSpPr>
      </xdr:nvSpPr>
      <xdr:spPr>
        <a:xfrm>
          <a:off x="9258300" y="9170670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555</xdr:row>
      <xdr:rowOff>123825</xdr:rowOff>
    </xdr:from>
    <xdr:to>
      <xdr:col>17</xdr:col>
      <xdr:colOff>247650</xdr:colOff>
      <xdr:row>555</xdr:row>
      <xdr:rowOff>142875</xdr:rowOff>
    </xdr:to>
    <xdr:sp>
      <xdr:nvSpPr>
        <xdr:cNvPr id="30" name="ลูกศรเชื่อมต่อแบบตรง 54"/>
        <xdr:cNvSpPr>
          <a:spLocks/>
        </xdr:cNvSpPr>
      </xdr:nvSpPr>
      <xdr:spPr>
        <a:xfrm flipV="1">
          <a:off x="7553325" y="142865475"/>
          <a:ext cx="2590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558</xdr:row>
      <xdr:rowOff>142875</xdr:rowOff>
    </xdr:from>
    <xdr:to>
      <xdr:col>18</xdr:col>
      <xdr:colOff>0</xdr:colOff>
      <xdr:row>558</xdr:row>
      <xdr:rowOff>142875</xdr:rowOff>
    </xdr:to>
    <xdr:sp>
      <xdr:nvSpPr>
        <xdr:cNvPr id="31" name="ลูกศรเชื่อมต่อแบบตรง 59"/>
        <xdr:cNvSpPr>
          <a:spLocks/>
        </xdr:cNvSpPr>
      </xdr:nvSpPr>
      <xdr:spPr>
        <a:xfrm>
          <a:off x="7553325" y="14365605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561</xdr:row>
      <xdr:rowOff>133350</xdr:rowOff>
    </xdr:from>
    <xdr:to>
      <xdr:col>18</xdr:col>
      <xdr:colOff>0</xdr:colOff>
      <xdr:row>561</xdr:row>
      <xdr:rowOff>133350</xdr:rowOff>
    </xdr:to>
    <xdr:sp>
      <xdr:nvSpPr>
        <xdr:cNvPr id="32" name="ลูกศรเชื่อมต่อแบบตรง 61"/>
        <xdr:cNvSpPr>
          <a:spLocks/>
        </xdr:cNvSpPr>
      </xdr:nvSpPr>
      <xdr:spPr>
        <a:xfrm>
          <a:off x="7553325" y="14441805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585</xdr:row>
      <xdr:rowOff>114300</xdr:rowOff>
    </xdr:from>
    <xdr:to>
      <xdr:col>14</xdr:col>
      <xdr:colOff>0</xdr:colOff>
      <xdr:row>585</xdr:row>
      <xdr:rowOff>114300</xdr:rowOff>
    </xdr:to>
    <xdr:sp>
      <xdr:nvSpPr>
        <xdr:cNvPr id="33" name="ลูกศรเชื่อมต่อแบบตรง 64"/>
        <xdr:cNvSpPr>
          <a:spLocks/>
        </xdr:cNvSpPr>
      </xdr:nvSpPr>
      <xdr:spPr>
        <a:xfrm>
          <a:off x="8810625" y="15057120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589</xdr:row>
      <xdr:rowOff>133350</xdr:rowOff>
    </xdr:from>
    <xdr:to>
      <xdr:col>14</xdr:col>
      <xdr:colOff>9525</xdr:colOff>
      <xdr:row>589</xdr:row>
      <xdr:rowOff>142875</xdr:rowOff>
    </xdr:to>
    <xdr:sp>
      <xdr:nvSpPr>
        <xdr:cNvPr id="34" name="ลูกศรเชื่อมต่อแบบตรง 65"/>
        <xdr:cNvSpPr>
          <a:spLocks/>
        </xdr:cNvSpPr>
      </xdr:nvSpPr>
      <xdr:spPr>
        <a:xfrm>
          <a:off x="8810625" y="151618950"/>
          <a:ext cx="457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615</xdr:row>
      <xdr:rowOff>114300</xdr:rowOff>
    </xdr:from>
    <xdr:to>
      <xdr:col>11</xdr:col>
      <xdr:colOff>0</xdr:colOff>
      <xdr:row>615</xdr:row>
      <xdr:rowOff>114300</xdr:rowOff>
    </xdr:to>
    <xdr:sp>
      <xdr:nvSpPr>
        <xdr:cNvPr id="35" name="ลูกศรเชื่อมต่อแบบตรง 68"/>
        <xdr:cNvSpPr>
          <a:spLocks/>
        </xdr:cNvSpPr>
      </xdr:nvSpPr>
      <xdr:spPr>
        <a:xfrm>
          <a:off x="8191500" y="15828645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619</xdr:row>
      <xdr:rowOff>123825</xdr:rowOff>
    </xdr:from>
    <xdr:to>
      <xdr:col>10</xdr:col>
      <xdr:colOff>209550</xdr:colOff>
      <xdr:row>619</xdr:row>
      <xdr:rowOff>123825</xdr:rowOff>
    </xdr:to>
    <xdr:sp>
      <xdr:nvSpPr>
        <xdr:cNvPr id="36" name="ลูกศรเชื่อมต่อแบบตรง 74"/>
        <xdr:cNvSpPr>
          <a:spLocks/>
        </xdr:cNvSpPr>
      </xdr:nvSpPr>
      <xdr:spPr>
        <a:xfrm>
          <a:off x="8181975" y="1593246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625</xdr:row>
      <xdr:rowOff>133350</xdr:rowOff>
    </xdr:from>
    <xdr:to>
      <xdr:col>11</xdr:col>
      <xdr:colOff>9525</xdr:colOff>
      <xdr:row>625</xdr:row>
      <xdr:rowOff>133350</xdr:rowOff>
    </xdr:to>
    <xdr:sp>
      <xdr:nvSpPr>
        <xdr:cNvPr id="37" name="ลูกศรเชื่อมต่อแบบตรง 77"/>
        <xdr:cNvSpPr>
          <a:spLocks/>
        </xdr:cNvSpPr>
      </xdr:nvSpPr>
      <xdr:spPr>
        <a:xfrm>
          <a:off x="8181975" y="16087725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646</xdr:row>
      <xdr:rowOff>133350</xdr:rowOff>
    </xdr:from>
    <xdr:to>
      <xdr:col>11</xdr:col>
      <xdr:colOff>0</xdr:colOff>
      <xdr:row>646</xdr:row>
      <xdr:rowOff>142875</xdr:rowOff>
    </xdr:to>
    <xdr:sp>
      <xdr:nvSpPr>
        <xdr:cNvPr id="38" name="ลูกศรเชื่อมต่อแบบตรง 81"/>
        <xdr:cNvSpPr>
          <a:spLocks/>
        </xdr:cNvSpPr>
      </xdr:nvSpPr>
      <xdr:spPr>
        <a:xfrm flipV="1">
          <a:off x="8181975" y="166277925"/>
          <a:ext cx="4191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650</xdr:row>
      <xdr:rowOff>142875</xdr:rowOff>
    </xdr:from>
    <xdr:to>
      <xdr:col>11</xdr:col>
      <xdr:colOff>9525</xdr:colOff>
      <xdr:row>650</xdr:row>
      <xdr:rowOff>142875</xdr:rowOff>
    </xdr:to>
    <xdr:sp>
      <xdr:nvSpPr>
        <xdr:cNvPr id="39" name="ลูกศรเชื่อมต่อแบบตรง 83"/>
        <xdr:cNvSpPr>
          <a:spLocks/>
        </xdr:cNvSpPr>
      </xdr:nvSpPr>
      <xdr:spPr>
        <a:xfrm>
          <a:off x="8181975" y="16731615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661</xdr:row>
      <xdr:rowOff>142875</xdr:rowOff>
    </xdr:from>
    <xdr:to>
      <xdr:col>18</xdr:col>
      <xdr:colOff>0</xdr:colOff>
      <xdr:row>661</xdr:row>
      <xdr:rowOff>142875</xdr:rowOff>
    </xdr:to>
    <xdr:sp>
      <xdr:nvSpPr>
        <xdr:cNvPr id="40" name="ลูกศรเชื่อมต่อแบบตรง 85"/>
        <xdr:cNvSpPr>
          <a:spLocks/>
        </xdr:cNvSpPr>
      </xdr:nvSpPr>
      <xdr:spPr>
        <a:xfrm flipV="1">
          <a:off x="7562850" y="1701450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677</xdr:row>
      <xdr:rowOff>142875</xdr:rowOff>
    </xdr:from>
    <xdr:to>
      <xdr:col>11</xdr:col>
      <xdr:colOff>209550</xdr:colOff>
      <xdr:row>677</xdr:row>
      <xdr:rowOff>142875</xdr:rowOff>
    </xdr:to>
    <xdr:sp>
      <xdr:nvSpPr>
        <xdr:cNvPr id="41" name="ลูกศรเชื่อมต่อแบบตรง 87"/>
        <xdr:cNvSpPr>
          <a:spLocks/>
        </xdr:cNvSpPr>
      </xdr:nvSpPr>
      <xdr:spPr>
        <a:xfrm>
          <a:off x="8410575" y="174259875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687</xdr:row>
      <xdr:rowOff>142875</xdr:rowOff>
    </xdr:from>
    <xdr:to>
      <xdr:col>12</xdr:col>
      <xdr:colOff>19050</xdr:colOff>
      <xdr:row>687</xdr:row>
      <xdr:rowOff>142875</xdr:rowOff>
    </xdr:to>
    <xdr:sp>
      <xdr:nvSpPr>
        <xdr:cNvPr id="42" name="ลูกศรเชื่อมต่อแบบตรง 89"/>
        <xdr:cNvSpPr>
          <a:spLocks/>
        </xdr:cNvSpPr>
      </xdr:nvSpPr>
      <xdr:spPr>
        <a:xfrm>
          <a:off x="8410575" y="17683162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379</xdr:row>
      <xdr:rowOff>123825</xdr:rowOff>
    </xdr:from>
    <xdr:to>
      <xdr:col>13</xdr:col>
      <xdr:colOff>0</xdr:colOff>
      <xdr:row>379</xdr:row>
      <xdr:rowOff>123825</xdr:rowOff>
    </xdr:to>
    <xdr:sp>
      <xdr:nvSpPr>
        <xdr:cNvPr id="43" name="ลูกศรเชื่อมต่อแบบตรง 93"/>
        <xdr:cNvSpPr>
          <a:spLocks/>
        </xdr:cNvSpPr>
      </xdr:nvSpPr>
      <xdr:spPr>
        <a:xfrm>
          <a:off x="8191500" y="97593150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384</xdr:row>
      <xdr:rowOff>114300</xdr:rowOff>
    </xdr:from>
    <xdr:to>
      <xdr:col>15</xdr:col>
      <xdr:colOff>9525</xdr:colOff>
      <xdr:row>384</xdr:row>
      <xdr:rowOff>114300</xdr:rowOff>
    </xdr:to>
    <xdr:sp>
      <xdr:nvSpPr>
        <xdr:cNvPr id="44" name="ลูกศรเชื่อมต่อแบบตรง 95"/>
        <xdr:cNvSpPr>
          <a:spLocks/>
        </xdr:cNvSpPr>
      </xdr:nvSpPr>
      <xdr:spPr>
        <a:xfrm>
          <a:off x="8601075" y="98869500"/>
          <a:ext cx="876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389</xdr:row>
      <xdr:rowOff>152400</xdr:rowOff>
    </xdr:from>
    <xdr:to>
      <xdr:col>14</xdr:col>
      <xdr:colOff>0</xdr:colOff>
      <xdr:row>389</xdr:row>
      <xdr:rowOff>161925</xdr:rowOff>
    </xdr:to>
    <xdr:sp>
      <xdr:nvSpPr>
        <xdr:cNvPr id="45" name="ลูกศรเชื่อมต่อแบบตรง 97"/>
        <xdr:cNvSpPr>
          <a:spLocks/>
        </xdr:cNvSpPr>
      </xdr:nvSpPr>
      <xdr:spPr>
        <a:xfrm flipV="1">
          <a:off x="8382000" y="100193475"/>
          <a:ext cx="8763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403</xdr:row>
      <xdr:rowOff>114300</xdr:rowOff>
    </xdr:from>
    <xdr:to>
      <xdr:col>15</xdr:col>
      <xdr:colOff>9525</xdr:colOff>
      <xdr:row>403</xdr:row>
      <xdr:rowOff>114300</xdr:rowOff>
    </xdr:to>
    <xdr:sp>
      <xdr:nvSpPr>
        <xdr:cNvPr id="46" name="ลูกศรเชื่อมต่อแบบตรง 99"/>
        <xdr:cNvSpPr>
          <a:spLocks/>
        </xdr:cNvSpPr>
      </xdr:nvSpPr>
      <xdr:spPr>
        <a:xfrm>
          <a:off x="8610600" y="103755825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409</xdr:row>
      <xdr:rowOff>114300</xdr:rowOff>
    </xdr:from>
    <xdr:to>
      <xdr:col>15</xdr:col>
      <xdr:colOff>9525</xdr:colOff>
      <xdr:row>409</xdr:row>
      <xdr:rowOff>114300</xdr:rowOff>
    </xdr:to>
    <xdr:sp>
      <xdr:nvSpPr>
        <xdr:cNvPr id="47" name="ลูกศรเชื่อมต่อแบบตรง 101"/>
        <xdr:cNvSpPr>
          <a:spLocks/>
        </xdr:cNvSpPr>
      </xdr:nvSpPr>
      <xdr:spPr>
        <a:xfrm>
          <a:off x="8610600" y="105298875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414</xdr:row>
      <xdr:rowOff>171450</xdr:rowOff>
    </xdr:from>
    <xdr:to>
      <xdr:col>14</xdr:col>
      <xdr:colOff>0</xdr:colOff>
      <xdr:row>414</xdr:row>
      <xdr:rowOff>171450</xdr:rowOff>
    </xdr:to>
    <xdr:sp>
      <xdr:nvSpPr>
        <xdr:cNvPr id="48" name="ลูกศรเชื่อมต่อแบบตรง 103"/>
        <xdr:cNvSpPr>
          <a:spLocks/>
        </xdr:cNvSpPr>
      </xdr:nvSpPr>
      <xdr:spPr>
        <a:xfrm>
          <a:off x="8382000" y="106641900"/>
          <a:ext cx="876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419</xdr:row>
      <xdr:rowOff>114300</xdr:rowOff>
    </xdr:from>
    <xdr:to>
      <xdr:col>16</xdr:col>
      <xdr:colOff>9525</xdr:colOff>
      <xdr:row>419</xdr:row>
      <xdr:rowOff>114300</xdr:rowOff>
    </xdr:to>
    <xdr:sp>
      <xdr:nvSpPr>
        <xdr:cNvPr id="49" name="ลูกศรเชื่อมต่อแบบตรง 105"/>
        <xdr:cNvSpPr>
          <a:spLocks/>
        </xdr:cNvSpPr>
      </xdr:nvSpPr>
      <xdr:spPr>
        <a:xfrm>
          <a:off x="8810625" y="107870625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434</xdr:row>
      <xdr:rowOff>123825</xdr:rowOff>
    </xdr:from>
    <xdr:to>
      <xdr:col>14</xdr:col>
      <xdr:colOff>200025</xdr:colOff>
      <xdr:row>434</xdr:row>
      <xdr:rowOff>123825</xdr:rowOff>
    </xdr:to>
    <xdr:sp>
      <xdr:nvSpPr>
        <xdr:cNvPr id="50" name="ลูกศรเชื่อมต่อแบบตรง 107"/>
        <xdr:cNvSpPr>
          <a:spLocks/>
        </xdr:cNvSpPr>
      </xdr:nvSpPr>
      <xdr:spPr>
        <a:xfrm>
          <a:off x="8601075" y="111737775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439</xdr:row>
      <xdr:rowOff>142875</xdr:rowOff>
    </xdr:from>
    <xdr:to>
      <xdr:col>14</xdr:col>
      <xdr:colOff>200025</xdr:colOff>
      <xdr:row>439</xdr:row>
      <xdr:rowOff>142875</xdr:rowOff>
    </xdr:to>
    <xdr:sp>
      <xdr:nvSpPr>
        <xdr:cNvPr id="51" name="ลูกศรเชื่อมต่อแบบตรง 108"/>
        <xdr:cNvSpPr>
          <a:spLocks/>
        </xdr:cNvSpPr>
      </xdr:nvSpPr>
      <xdr:spPr>
        <a:xfrm>
          <a:off x="8610600" y="113042700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444</xdr:row>
      <xdr:rowOff>142875</xdr:rowOff>
    </xdr:from>
    <xdr:to>
      <xdr:col>13</xdr:col>
      <xdr:colOff>209550</xdr:colOff>
      <xdr:row>444</xdr:row>
      <xdr:rowOff>152400</xdr:rowOff>
    </xdr:to>
    <xdr:sp>
      <xdr:nvSpPr>
        <xdr:cNvPr id="52" name="ลูกศรเชื่อมต่อแบบตรง 110"/>
        <xdr:cNvSpPr>
          <a:spLocks/>
        </xdr:cNvSpPr>
      </xdr:nvSpPr>
      <xdr:spPr>
        <a:xfrm>
          <a:off x="8410575" y="114328575"/>
          <a:ext cx="8477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449</xdr:row>
      <xdr:rowOff>142875</xdr:rowOff>
    </xdr:from>
    <xdr:to>
      <xdr:col>16</xdr:col>
      <xdr:colOff>9525</xdr:colOff>
      <xdr:row>449</xdr:row>
      <xdr:rowOff>142875</xdr:rowOff>
    </xdr:to>
    <xdr:sp>
      <xdr:nvSpPr>
        <xdr:cNvPr id="53" name="ลูกศรเชื่อมต่อแบบตรง 112"/>
        <xdr:cNvSpPr>
          <a:spLocks/>
        </xdr:cNvSpPr>
      </xdr:nvSpPr>
      <xdr:spPr>
        <a:xfrm>
          <a:off x="8810625" y="11561445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464</xdr:row>
      <xdr:rowOff>123825</xdr:rowOff>
    </xdr:from>
    <xdr:to>
      <xdr:col>13</xdr:col>
      <xdr:colOff>0</xdr:colOff>
      <xdr:row>464</xdr:row>
      <xdr:rowOff>123825</xdr:rowOff>
    </xdr:to>
    <xdr:sp>
      <xdr:nvSpPr>
        <xdr:cNvPr id="54" name="ลูกศรเชื่อมต่อแบบตรง 115"/>
        <xdr:cNvSpPr>
          <a:spLocks/>
        </xdr:cNvSpPr>
      </xdr:nvSpPr>
      <xdr:spPr>
        <a:xfrm>
          <a:off x="8181975" y="119453025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469</xdr:row>
      <xdr:rowOff>133350</xdr:rowOff>
    </xdr:from>
    <xdr:to>
      <xdr:col>15</xdr:col>
      <xdr:colOff>219075</xdr:colOff>
      <xdr:row>469</xdr:row>
      <xdr:rowOff>142875</xdr:rowOff>
    </xdr:to>
    <xdr:sp>
      <xdr:nvSpPr>
        <xdr:cNvPr id="55" name="ลูกศรเชื่อมต่อแบบตรง 117"/>
        <xdr:cNvSpPr>
          <a:spLocks/>
        </xdr:cNvSpPr>
      </xdr:nvSpPr>
      <xdr:spPr>
        <a:xfrm>
          <a:off x="8829675" y="120748425"/>
          <a:ext cx="857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474</xdr:row>
      <xdr:rowOff>142875</xdr:rowOff>
    </xdr:from>
    <xdr:to>
      <xdr:col>13</xdr:col>
      <xdr:colOff>9525</xdr:colOff>
      <xdr:row>474</xdr:row>
      <xdr:rowOff>171450</xdr:rowOff>
    </xdr:to>
    <xdr:sp>
      <xdr:nvSpPr>
        <xdr:cNvPr id="56" name="ลูกศรเชื่อมต่อแบบตรง 119"/>
        <xdr:cNvSpPr>
          <a:spLocks/>
        </xdr:cNvSpPr>
      </xdr:nvSpPr>
      <xdr:spPr>
        <a:xfrm flipV="1">
          <a:off x="8181975" y="122043825"/>
          <a:ext cx="8763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480</xdr:row>
      <xdr:rowOff>114300</xdr:rowOff>
    </xdr:from>
    <xdr:to>
      <xdr:col>15</xdr:col>
      <xdr:colOff>0</xdr:colOff>
      <xdr:row>480</xdr:row>
      <xdr:rowOff>114300</xdr:rowOff>
    </xdr:to>
    <xdr:sp>
      <xdr:nvSpPr>
        <xdr:cNvPr id="57" name="ลูกศรเชื่อมต่อแบบตรง 121"/>
        <xdr:cNvSpPr>
          <a:spLocks/>
        </xdr:cNvSpPr>
      </xdr:nvSpPr>
      <xdr:spPr>
        <a:xfrm>
          <a:off x="8610600" y="123558300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494</xdr:row>
      <xdr:rowOff>114300</xdr:rowOff>
    </xdr:from>
    <xdr:to>
      <xdr:col>14</xdr:col>
      <xdr:colOff>19050</xdr:colOff>
      <xdr:row>494</xdr:row>
      <xdr:rowOff>114300</xdr:rowOff>
    </xdr:to>
    <xdr:sp>
      <xdr:nvSpPr>
        <xdr:cNvPr id="58" name="ลูกศรเชื่อมต่อแบบตรง 123"/>
        <xdr:cNvSpPr>
          <a:spLocks/>
        </xdr:cNvSpPr>
      </xdr:nvSpPr>
      <xdr:spPr>
        <a:xfrm>
          <a:off x="8391525" y="12715875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499</xdr:row>
      <xdr:rowOff>133350</xdr:rowOff>
    </xdr:from>
    <xdr:to>
      <xdr:col>13</xdr:col>
      <xdr:colOff>9525</xdr:colOff>
      <xdr:row>499</xdr:row>
      <xdr:rowOff>142875</xdr:rowOff>
    </xdr:to>
    <xdr:sp>
      <xdr:nvSpPr>
        <xdr:cNvPr id="59" name="ลูกศรเชื่อมต่อแบบตรง 125"/>
        <xdr:cNvSpPr>
          <a:spLocks/>
        </xdr:cNvSpPr>
      </xdr:nvSpPr>
      <xdr:spPr>
        <a:xfrm flipV="1">
          <a:off x="8201025" y="128463675"/>
          <a:ext cx="857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504</xdr:row>
      <xdr:rowOff>114300</xdr:rowOff>
    </xdr:from>
    <xdr:to>
      <xdr:col>15</xdr:col>
      <xdr:colOff>0</xdr:colOff>
      <xdr:row>504</xdr:row>
      <xdr:rowOff>123825</xdr:rowOff>
    </xdr:to>
    <xdr:sp>
      <xdr:nvSpPr>
        <xdr:cNvPr id="60" name="ลูกศรเชื่อมต่อแบบตรง 127"/>
        <xdr:cNvSpPr>
          <a:spLocks/>
        </xdr:cNvSpPr>
      </xdr:nvSpPr>
      <xdr:spPr>
        <a:xfrm>
          <a:off x="8601075" y="129730500"/>
          <a:ext cx="866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509</xdr:row>
      <xdr:rowOff>114300</xdr:rowOff>
    </xdr:from>
    <xdr:to>
      <xdr:col>17</xdr:col>
      <xdr:colOff>238125</xdr:colOff>
      <xdr:row>509</xdr:row>
      <xdr:rowOff>123825</xdr:rowOff>
    </xdr:to>
    <xdr:sp>
      <xdr:nvSpPr>
        <xdr:cNvPr id="61" name="ลูกศรเชื่อมต่อแบบตรง 129"/>
        <xdr:cNvSpPr>
          <a:spLocks/>
        </xdr:cNvSpPr>
      </xdr:nvSpPr>
      <xdr:spPr>
        <a:xfrm flipV="1">
          <a:off x="7562850" y="131016375"/>
          <a:ext cx="2571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190</xdr:row>
      <xdr:rowOff>114300</xdr:rowOff>
    </xdr:from>
    <xdr:to>
      <xdr:col>17</xdr:col>
      <xdr:colOff>228600</xdr:colOff>
      <xdr:row>190</xdr:row>
      <xdr:rowOff>114300</xdr:rowOff>
    </xdr:to>
    <xdr:sp>
      <xdr:nvSpPr>
        <xdr:cNvPr id="62" name="ลูกศรเชื่อมต่อแบบตรง 3"/>
        <xdr:cNvSpPr>
          <a:spLocks/>
        </xdr:cNvSpPr>
      </xdr:nvSpPr>
      <xdr:spPr>
        <a:xfrm>
          <a:off x="8810625" y="48977550"/>
          <a:ext cx="1314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195</xdr:row>
      <xdr:rowOff>133350</xdr:rowOff>
    </xdr:from>
    <xdr:to>
      <xdr:col>18</xdr:col>
      <xdr:colOff>0</xdr:colOff>
      <xdr:row>195</xdr:row>
      <xdr:rowOff>142875</xdr:rowOff>
    </xdr:to>
    <xdr:sp>
      <xdr:nvSpPr>
        <xdr:cNvPr id="63" name="ลูกศรเชื่อมต่อแบบตรง 14"/>
        <xdr:cNvSpPr>
          <a:spLocks/>
        </xdr:cNvSpPr>
      </xdr:nvSpPr>
      <xdr:spPr>
        <a:xfrm>
          <a:off x="9267825" y="50282475"/>
          <a:ext cx="8763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114300</xdr:rowOff>
    </xdr:from>
    <xdr:to>
      <xdr:col>12</xdr:col>
      <xdr:colOff>0</xdr:colOff>
      <xdr:row>200</xdr:row>
      <xdr:rowOff>123825</xdr:rowOff>
    </xdr:to>
    <xdr:sp>
      <xdr:nvSpPr>
        <xdr:cNvPr id="64" name="ลูกศรเชื่อมต่อแบบตรง 26"/>
        <xdr:cNvSpPr>
          <a:spLocks/>
        </xdr:cNvSpPr>
      </xdr:nvSpPr>
      <xdr:spPr>
        <a:xfrm>
          <a:off x="8181975" y="51549300"/>
          <a:ext cx="628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203</xdr:row>
      <xdr:rowOff>142875</xdr:rowOff>
    </xdr:from>
    <xdr:to>
      <xdr:col>13</xdr:col>
      <xdr:colOff>209550</xdr:colOff>
      <xdr:row>203</xdr:row>
      <xdr:rowOff>152400</xdr:rowOff>
    </xdr:to>
    <xdr:sp>
      <xdr:nvSpPr>
        <xdr:cNvPr id="65" name="ลูกศรเชื่อมต่อแบบตรง 29"/>
        <xdr:cNvSpPr>
          <a:spLocks/>
        </xdr:cNvSpPr>
      </xdr:nvSpPr>
      <xdr:spPr>
        <a:xfrm>
          <a:off x="8191500" y="52349400"/>
          <a:ext cx="10668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206</xdr:row>
      <xdr:rowOff>133350</xdr:rowOff>
    </xdr:from>
    <xdr:to>
      <xdr:col>18</xdr:col>
      <xdr:colOff>9525</xdr:colOff>
      <xdr:row>206</xdr:row>
      <xdr:rowOff>133350</xdr:rowOff>
    </xdr:to>
    <xdr:sp>
      <xdr:nvSpPr>
        <xdr:cNvPr id="66" name="ลูกศรเชื่อมต่อแบบตรง 32"/>
        <xdr:cNvSpPr>
          <a:spLocks/>
        </xdr:cNvSpPr>
      </xdr:nvSpPr>
      <xdr:spPr>
        <a:xfrm>
          <a:off x="9258300" y="53111400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221</xdr:row>
      <xdr:rowOff>123825</xdr:rowOff>
    </xdr:from>
    <xdr:to>
      <xdr:col>18</xdr:col>
      <xdr:colOff>9525</xdr:colOff>
      <xdr:row>221</xdr:row>
      <xdr:rowOff>133350</xdr:rowOff>
    </xdr:to>
    <xdr:sp>
      <xdr:nvSpPr>
        <xdr:cNvPr id="67" name="ลูกศรเชื่อมต่อแบบตรง 35"/>
        <xdr:cNvSpPr>
          <a:spLocks/>
        </xdr:cNvSpPr>
      </xdr:nvSpPr>
      <xdr:spPr>
        <a:xfrm flipV="1">
          <a:off x="8181975" y="56959500"/>
          <a:ext cx="1971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235</xdr:row>
      <xdr:rowOff>142875</xdr:rowOff>
    </xdr:from>
    <xdr:to>
      <xdr:col>13</xdr:col>
      <xdr:colOff>19050</xdr:colOff>
      <xdr:row>235</xdr:row>
      <xdr:rowOff>152400</xdr:rowOff>
    </xdr:to>
    <xdr:sp>
      <xdr:nvSpPr>
        <xdr:cNvPr id="68" name="ลูกศรเชื่อมต่อแบบตรง 39"/>
        <xdr:cNvSpPr>
          <a:spLocks/>
        </xdr:cNvSpPr>
      </xdr:nvSpPr>
      <xdr:spPr>
        <a:xfrm flipV="1">
          <a:off x="7972425" y="60579000"/>
          <a:ext cx="1095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142875</xdr:rowOff>
    </xdr:from>
    <xdr:to>
      <xdr:col>9</xdr:col>
      <xdr:colOff>0</xdr:colOff>
      <xdr:row>252</xdr:row>
      <xdr:rowOff>142875</xdr:rowOff>
    </xdr:to>
    <xdr:sp>
      <xdr:nvSpPr>
        <xdr:cNvPr id="69" name="ลูกศรเชื่อมต่อแบบตรง 43"/>
        <xdr:cNvSpPr>
          <a:spLocks/>
        </xdr:cNvSpPr>
      </xdr:nvSpPr>
      <xdr:spPr>
        <a:xfrm>
          <a:off x="7553325" y="64950975"/>
          <a:ext cx="628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260</xdr:row>
      <xdr:rowOff>142875</xdr:rowOff>
    </xdr:from>
    <xdr:to>
      <xdr:col>18</xdr:col>
      <xdr:colOff>0</xdr:colOff>
      <xdr:row>260</xdr:row>
      <xdr:rowOff>142875</xdr:rowOff>
    </xdr:to>
    <xdr:sp>
      <xdr:nvSpPr>
        <xdr:cNvPr id="70" name="ลูกศรเชื่อมต่อแบบตรง 46"/>
        <xdr:cNvSpPr>
          <a:spLocks/>
        </xdr:cNvSpPr>
      </xdr:nvSpPr>
      <xdr:spPr>
        <a:xfrm>
          <a:off x="8201025" y="67008375"/>
          <a:ext cx="1943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265</xdr:row>
      <xdr:rowOff>123825</xdr:rowOff>
    </xdr:from>
    <xdr:to>
      <xdr:col>17</xdr:col>
      <xdr:colOff>247650</xdr:colOff>
      <xdr:row>265</xdr:row>
      <xdr:rowOff>123825</xdr:rowOff>
    </xdr:to>
    <xdr:sp>
      <xdr:nvSpPr>
        <xdr:cNvPr id="71" name="ลูกศรเชื่อมต่อแบบตรง 47"/>
        <xdr:cNvSpPr>
          <a:spLocks/>
        </xdr:cNvSpPr>
      </xdr:nvSpPr>
      <xdr:spPr>
        <a:xfrm>
          <a:off x="8191500" y="68275200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282</xdr:row>
      <xdr:rowOff>123825</xdr:rowOff>
    </xdr:from>
    <xdr:to>
      <xdr:col>18</xdr:col>
      <xdr:colOff>9525</xdr:colOff>
      <xdr:row>282</xdr:row>
      <xdr:rowOff>123825</xdr:rowOff>
    </xdr:to>
    <xdr:sp>
      <xdr:nvSpPr>
        <xdr:cNvPr id="72" name="ลูกศรเชื่อมต่อแบบตรง 49"/>
        <xdr:cNvSpPr>
          <a:spLocks/>
        </xdr:cNvSpPr>
      </xdr:nvSpPr>
      <xdr:spPr>
        <a:xfrm>
          <a:off x="8191500" y="72647175"/>
          <a:ext cx="1962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286</xdr:row>
      <xdr:rowOff>142875</xdr:rowOff>
    </xdr:from>
    <xdr:to>
      <xdr:col>18</xdr:col>
      <xdr:colOff>0</xdr:colOff>
      <xdr:row>286</xdr:row>
      <xdr:rowOff>142875</xdr:rowOff>
    </xdr:to>
    <xdr:sp>
      <xdr:nvSpPr>
        <xdr:cNvPr id="73" name="ลูกศรเชื่อมต่อแบบตรง 50"/>
        <xdr:cNvSpPr>
          <a:spLocks/>
        </xdr:cNvSpPr>
      </xdr:nvSpPr>
      <xdr:spPr>
        <a:xfrm>
          <a:off x="8201025" y="73694925"/>
          <a:ext cx="1943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291</xdr:row>
      <xdr:rowOff>123825</xdr:rowOff>
    </xdr:from>
    <xdr:to>
      <xdr:col>18</xdr:col>
      <xdr:colOff>9525</xdr:colOff>
      <xdr:row>291</xdr:row>
      <xdr:rowOff>123825</xdr:rowOff>
    </xdr:to>
    <xdr:sp>
      <xdr:nvSpPr>
        <xdr:cNvPr id="74" name="ลูกศรเชื่อมต่อแบบตรง 52"/>
        <xdr:cNvSpPr>
          <a:spLocks/>
        </xdr:cNvSpPr>
      </xdr:nvSpPr>
      <xdr:spPr>
        <a:xfrm>
          <a:off x="8191500" y="74961750"/>
          <a:ext cx="1962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295</xdr:row>
      <xdr:rowOff>123825</xdr:rowOff>
    </xdr:from>
    <xdr:to>
      <xdr:col>17</xdr:col>
      <xdr:colOff>238125</xdr:colOff>
      <xdr:row>295</xdr:row>
      <xdr:rowOff>123825</xdr:rowOff>
    </xdr:to>
    <xdr:sp>
      <xdr:nvSpPr>
        <xdr:cNvPr id="75" name="ลูกศรเชื่อมต่อแบบตรง 53"/>
        <xdr:cNvSpPr>
          <a:spLocks/>
        </xdr:cNvSpPr>
      </xdr:nvSpPr>
      <xdr:spPr>
        <a:xfrm>
          <a:off x="8181975" y="75990450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80" workbookViewId="0" topLeftCell="A1">
      <selection activeCell="A10" sqref="A10:IV18"/>
    </sheetView>
  </sheetViews>
  <sheetFormatPr defaultColWidth="9.140625" defaultRowHeight="12.75"/>
  <cols>
    <col min="1" max="1" width="4.8515625" style="201" customWidth="1"/>
    <col min="2" max="2" width="32.00390625" style="0" customWidth="1"/>
    <col min="3" max="3" width="28.57421875" style="201" customWidth="1"/>
    <col min="4" max="4" width="11.140625" style="0" customWidth="1"/>
    <col min="5" max="5" width="12.7109375" style="201" customWidth="1"/>
    <col min="6" max="6" width="12.8515625" style="205" customWidth="1"/>
    <col min="7" max="7" width="11.421875" style="0" customWidth="1"/>
    <col min="8" max="13" width="3.140625" style="0" customWidth="1"/>
    <col min="14" max="14" width="3.57421875" style="0" customWidth="1"/>
    <col min="15" max="16" width="3.140625" style="0" customWidth="1"/>
    <col min="17" max="17" width="3.28125" style="0" customWidth="1"/>
    <col min="18" max="18" width="3.140625" style="0" customWidth="1"/>
    <col min="19" max="19" width="3.7109375" style="0" customWidth="1"/>
    <col min="20" max="20" width="12.421875" style="202" customWidth="1"/>
  </cols>
  <sheetData>
    <row r="1" spans="1:20" ht="21">
      <c r="A1" s="257" t="s">
        <v>605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ht="21">
      <c r="A2" s="262" t="s">
        <v>554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ht="21">
      <c r="A3" s="262" t="s">
        <v>553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21">
      <c r="A4" s="262" t="s">
        <v>317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21">
      <c r="A5" s="230" t="s">
        <v>555</v>
      </c>
      <c r="B5" s="16"/>
      <c r="C5" s="195"/>
      <c r="D5" s="195"/>
      <c r="E5" s="195"/>
      <c r="F5" s="20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31"/>
    </row>
    <row r="6" spans="1:20" ht="21">
      <c r="A6" s="232" t="s">
        <v>556</v>
      </c>
      <c r="B6" s="196"/>
      <c r="C6" s="195"/>
      <c r="D6" s="195"/>
      <c r="E6" s="195"/>
      <c r="F6" s="203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233"/>
    </row>
    <row r="7" spans="1:20" ht="21">
      <c r="A7" s="232" t="s">
        <v>557</v>
      </c>
      <c r="B7" s="196"/>
      <c r="C7" s="197"/>
      <c r="D7" s="197"/>
      <c r="E7" s="197"/>
      <c r="F7" s="204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234"/>
    </row>
    <row r="8" spans="1:20" ht="21">
      <c r="A8" s="235" t="s">
        <v>9</v>
      </c>
      <c r="B8" s="236" t="s">
        <v>11</v>
      </c>
      <c r="C8" s="235" t="s">
        <v>12</v>
      </c>
      <c r="D8" s="198" t="s">
        <v>558</v>
      </c>
      <c r="E8" s="235" t="s">
        <v>6</v>
      </c>
      <c r="F8" s="237" t="s">
        <v>13</v>
      </c>
      <c r="G8" s="236" t="s">
        <v>15</v>
      </c>
      <c r="H8" s="258" t="s">
        <v>321</v>
      </c>
      <c r="I8" s="259"/>
      <c r="J8" s="260"/>
      <c r="K8" s="261" t="s">
        <v>562</v>
      </c>
      <c r="L8" s="261"/>
      <c r="M8" s="261"/>
      <c r="N8" s="261"/>
      <c r="O8" s="261"/>
      <c r="P8" s="261"/>
      <c r="Q8" s="261"/>
      <c r="R8" s="261"/>
      <c r="S8" s="261"/>
      <c r="T8" s="263" t="s">
        <v>565</v>
      </c>
    </row>
    <row r="9" spans="1:20" ht="21">
      <c r="A9" s="238" t="s">
        <v>10</v>
      </c>
      <c r="B9" s="239"/>
      <c r="C9" s="240"/>
      <c r="D9" s="200" t="s">
        <v>559</v>
      </c>
      <c r="E9" s="238" t="s">
        <v>564</v>
      </c>
      <c r="F9" s="241" t="s">
        <v>14</v>
      </c>
      <c r="G9" s="242" t="s">
        <v>563</v>
      </c>
      <c r="H9" s="243" t="s">
        <v>16</v>
      </c>
      <c r="I9" s="243" t="s">
        <v>17</v>
      </c>
      <c r="J9" s="243" t="s">
        <v>18</v>
      </c>
      <c r="K9" s="243" t="s">
        <v>19</v>
      </c>
      <c r="L9" s="243" t="s">
        <v>20</v>
      </c>
      <c r="M9" s="243" t="s">
        <v>21</v>
      </c>
      <c r="N9" s="243" t="s">
        <v>22</v>
      </c>
      <c r="O9" s="243" t="s">
        <v>23</v>
      </c>
      <c r="P9" s="243" t="s">
        <v>24</v>
      </c>
      <c r="Q9" s="243" t="s">
        <v>25</v>
      </c>
      <c r="R9" s="243" t="s">
        <v>26</v>
      </c>
      <c r="S9" s="243" t="s">
        <v>27</v>
      </c>
      <c r="T9" s="263"/>
    </row>
    <row r="10" spans="1:20" ht="63">
      <c r="A10" s="218">
        <v>1</v>
      </c>
      <c r="B10" s="223" t="s">
        <v>585</v>
      </c>
      <c r="C10" s="244" t="s">
        <v>566</v>
      </c>
      <c r="D10" s="199" t="s">
        <v>580</v>
      </c>
      <c r="E10" s="245">
        <v>468000</v>
      </c>
      <c r="F10" s="246" t="s">
        <v>575</v>
      </c>
      <c r="G10" s="247" t="s">
        <v>31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9" t="s">
        <v>574</v>
      </c>
    </row>
    <row r="11" spans="1:20" ht="63">
      <c r="A11" s="218">
        <v>2</v>
      </c>
      <c r="B11" s="223" t="s">
        <v>586</v>
      </c>
      <c r="C11" s="244" t="s">
        <v>567</v>
      </c>
      <c r="D11" s="199" t="s">
        <v>580</v>
      </c>
      <c r="E11" s="245">
        <v>470000</v>
      </c>
      <c r="F11" s="246" t="s">
        <v>575</v>
      </c>
      <c r="G11" s="247" t="s">
        <v>31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9" t="s">
        <v>574</v>
      </c>
    </row>
    <row r="12" spans="1:20" ht="84">
      <c r="A12" s="218">
        <v>3</v>
      </c>
      <c r="B12" s="223" t="s">
        <v>587</v>
      </c>
      <c r="C12" s="244" t="s">
        <v>568</v>
      </c>
      <c r="D12" s="199" t="s">
        <v>560</v>
      </c>
      <c r="E12" s="245">
        <v>129000</v>
      </c>
      <c r="F12" s="246" t="s">
        <v>445</v>
      </c>
      <c r="G12" s="247" t="s">
        <v>31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9" t="s">
        <v>574</v>
      </c>
    </row>
    <row r="13" spans="1:20" ht="63">
      <c r="A13" s="218">
        <v>4</v>
      </c>
      <c r="B13" s="223" t="s">
        <v>588</v>
      </c>
      <c r="C13" s="244" t="s">
        <v>569</v>
      </c>
      <c r="D13" s="199" t="s">
        <v>561</v>
      </c>
      <c r="E13" s="245">
        <v>66000</v>
      </c>
      <c r="F13" s="250" t="s">
        <v>576</v>
      </c>
      <c r="G13" s="247" t="s">
        <v>31</v>
      </c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9" t="s">
        <v>574</v>
      </c>
    </row>
    <row r="14" spans="1:20" ht="105">
      <c r="A14" s="218">
        <v>5</v>
      </c>
      <c r="B14" s="223" t="s">
        <v>589</v>
      </c>
      <c r="C14" s="244" t="s">
        <v>570</v>
      </c>
      <c r="D14" s="199" t="s">
        <v>581</v>
      </c>
      <c r="E14" s="245">
        <v>241100</v>
      </c>
      <c r="F14" s="250" t="s">
        <v>576</v>
      </c>
      <c r="G14" s="247" t="s">
        <v>31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9" t="s">
        <v>574</v>
      </c>
    </row>
    <row r="15" spans="1:20" ht="147">
      <c r="A15" s="218">
        <v>6</v>
      </c>
      <c r="B15" s="223" t="s">
        <v>590</v>
      </c>
      <c r="C15" s="244" t="s">
        <v>571</v>
      </c>
      <c r="D15" s="199" t="s">
        <v>582</v>
      </c>
      <c r="E15" s="245">
        <v>461000</v>
      </c>
      <c r="F15" s="250" t="s">
        <v>577</v>
      </c>
      <c r="G15" s="247" t="s">
        <v>31</v>
      </c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9" t="s">
        <v>574</v>
      </c>
    </row>
    <row r="16" spans="1:20" ht="42">
      <c r="A16" s="218">
        <v>7</v>
      </c>
      <c r="B16" s="223" t="s">
        <v>591</v>
      </c>
      <c r="C16" s="244" t="s">
        <v>566</v>
      </c>
      <c r="D16" s="199" t="s">
        <v>583</v>
      </c>
      <c r="E16" s="245">
        <v>468000</v>
      </c>
      <c r="F16" s="246" t="s">
        <v>578</v>
      </c>
      <c r="G16" s="247" t="s">
        <v>31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9" t="s">
        <v>574</v>
      </c>
    </row>
    <row r="17" spans="1:20" ht="63">
      <c r="A17" s="218">
        <v>8</v>
      </c>
      <c r="B17" s="223" t="s">
        <v>592</v>
      </c>
      <c r="C17" s="244" t="s">
        <v>572</v>
      </c>
      <c r="D17" s="199" t="s">
        <v>584</v>
      </c>
      <c r="E17" s="245">
        <v>211000</v>
      </c>
      <c r="F17" s="250" t="s">
        <v>579</v>
      </c>
      <c r="G17" s="247" t="s">
        <v>31</v>
      </c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9" t="s">
        <v>574</v>
      </c>
    </row>
    <row r="18" spans="1:20" ht="21">
      <c r="A18" s="247"/>
      <c r="B18" s="251" t="s">
        <v>29</v>
      </c>
      <c r="C18" s="247" t="s">
        <v>573</v>
      </c>
      <c r="D18" s="251"/>
      <c r="E18" s="252">
        <f>SUM(E10:E17)</f>
        <v>2514100</v>
      </c>
      <c r="F18" s="253"/>
      <c r="G18" s="254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6"/>
    </row>
    <row r="19" spans="1:2" ht="18.75" customHeight="1">
      <c r="A19" s="70"/>
      <c r="B19" s="64"/>
    </row>
  </sheetData>
  <sheetProtection/>
  <mergeCells count="7">
    <mergeCell ref="A1:T1"/>
    <mergeCell ref="H8:J8"/>
    <mergeCell ref="K8:S8"/>
    <mergeCell ref="A2:T2"/>
    <mergeCell ref="A3:T3"/>
    <mergeCell ref="A4:T4"/>
    <mergeCell ref="T8:T9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scale="74" r:id="rId2"/>
  <headerFooter>
    <oddFooter>&amp;R&amp;"TH SarabunIT๙,ธรรมดา"&amp;16หน้าที่&amp;P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view="pageLayout" zoomScaleSheetLayoutView="98" workbookViewId="0" topLeftCell="A1">
      <selection activeCell="F5" sqref="F5"/>
    </sheetView>
  </sheetViews>
  <sheetFormatPr defaultColWidth="9.140625" defaultRowHeight="12.75"/>
  <cols>
    <col min="1" max="1" width="21.7109375" style="219" customWidth="1"/>
    <col min="2" max="2" width="25.421875" style="219" customWidth="1"/>
    <col min="3" max="3" width="17.8515625" style="219" customWidth="1"/>
    <col min="4" max="6" width="14.140625" style="1" customWidth="1"/>
    <col min="7" max="7" width="15.00390625" style="1" customWidth="1"/>
    <col min="8" max="8" width="14.140625" style="219" customWidth="1"/>
    <col min="9" max="16384" width="9.140625" style="1" customWidth="1"/>
  </cols>
  <sheetData>
    <row r="1" spans="1:8" ht="21">
      <c r="A1" s="262" t="s">
        <v>593</v>
      </c>
      <c r="B1" s="262"/>
      <c r="C1" s="262"/>
      <c r="D1" s="262"/>
      <c r="E1" s="262"/>
      <c r="F1" s="262"/>
      <c r="G1" s="262"/>
      <c r="H1" s="262"/>
    </row>
    <row r="2" spans="1:8" ht="21">
      <c r="A2" s="262" t="s">
        <v>553</v>
      </c>
      <c r="B2" s="262"/>
      <c r="C2" s="262"/>
      <c r="D2" s="262"/>
      <c r="E2" s="262"/>
      <c r="F2" s="262"/>
      <c r="G2" s="262"/>
      <c r="H2" s="262"/>
    </row>
    <row r="3" spans="1:8" ht="21">
      <c r="A3" s="262" t="s">
        <v>317</v>
      </c>
      <c r="B3" s="262"/>
      <c r="C3" s="262"/>
      <c r="D3" s="262"/>
      <c r="E3" s="262"/>
      <c r="F3" s="262"/>
      <c r="G3" s="262"/>
      <c r="H3" s="262"/>
    </row>
    <row r="4" spans="1:8" s="203" customFormat="1" ht="88.5" customHeight="1">
      <c r="A4" s="206" t="s">
        <v>48</v>
      </c>
      <c r="B4" s="206" t="s">
        <v>594</v>
      </c>
      <c r="C4" s="206" t="s">
        <v>291</v>
      </c>
      <c r="D4" s="206" t="s">
        <v>595</v>
      </c>
      <c r="E4" s="206" t="s">
        <v>596</v>
      </c>
      <c r="F4" s="206" t="s">
        <v>597</v>
      </c>
      <c r="G4" s="206" t="s">
        <v>598</v>
      </c>
      <c r="H4" s="206" t="s">
        <v>599</v>
      </c>
    </row>
    <row r="5" spans="1:8" ht="96" customHeight="1">
      <c r="A5" s="214" t="s">
        <v>600</v>
      </c>
      <c r="B5" s="215" t="s">
        <v>556</v>
      </c>
      <c r="C5" s="207" t="s">
        <v>601</v>
      </c>
      <c r="D5" s="209">
        <v>8</v>
      </c>
      <c r="E5" s="220">
        <f>D5*100/226</f>
        <v>3.5398230088495577</v>
      </c>
      <c r="F5" s="221">
        <v>2514100</v>
      </c>
      <c r="G5" s="222">
        <f>F5*100/153844000</f>
        <v>1.6341878786303008</v>
      </c>
      <c r="H5" s="209" t="s">
        <v>31</v>
      </c>
    </row>
    <row r="6" spans="1:8" s="216" customFormat="1" ht="21" customHeight="1">
      <c r="A6" s="217" t="s">
        <v>29</v>
      </c>
      <c r="B6" s="217">
        <v>1</v>
      </c>
      <c r="C6" s="210">
        <v>1</v>
      </c>
      <c r="D6" s="211">
        <f>SUM(D5:D5)</f>
        <v>8</v>
      </c>
      <c r="E6" s="212">
        <f>D6*100/226</f>
        <v>3.5398230088495577</v>
      </c>
      <c r="F6" s="213">
        <f>SUM(F5:F5)</f>
        <v>2514100</v>
      </c>
      <c r="G6" s="208">
        <f>F6*100/2514100</f>
        <v>100</v>
      </c>
      <c r="H6" s="210" t="s">
        <v>602</v>
      </c>
    </row>
    <row r="7" spans="1:8" s="7" customFormat="1" ht="21">
      <c r="A7" s="224" t="s">
        <v>603</v>
      </c>
      <c r="B7" s="225">
        <v>1</v>
      </c>
      <c r="C7" s="224">
        <v>1</v>
      </c>
      <c r="D7" s="226">
        <f>SUM(D6:D6)</f>
        <v>8</v>
      </c>
      <c r="E7" s="227">
        <f>D7*100/226</f>
        <v>3.5398230088495577</v>
      </c>
      <c r="F7" s="228">
        <f>SUM(F6:F6)</f>
        <v>2514100</v>
      </c>
      <c r="G7" s="229">
        <f>F7*100/2514100</f>
        <v>100</v>
      </c>
      <c r="H7" s="224" t="s">
        <v>604</v>
      </c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87" r:id="rId1"/>
  <headerFooter>
    <oddHeader>&amp;L&amp;"TH SarabunPSK,ตัวหนา"&amp;14บัญชีสรุปโครงการพัฒนาท้องถิ่น กิจกรรมและงบประมาณ&amp;R&amp;"TH SarabunPSK,ตัวหนา"&amp;14แบบ ผด.01</oddHeader>
    <oddFooter>&amp;R&amp;"TH SarabunIT๙,ธรรมดา"&amp;14หน้าที่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SheetLayoutView="90" workbookViewId="0" topLeftCell="A108">
      <selection activeCell="D123" sqref="D123"/>
    </sheetView>
  </sheetViews>
  <sheetFormatPr defaultColWidth="9.140625" defaultRowHeight="12.75"/>
  <cols>
    <col min="1" max="1" width="71.8515625" style="1" customWidth="1"/>
    <col min="2" max="2" width="13.28125" style="7" customWidth="1"/>
    <col min="3" max="3" width="14.28125" style="7" customWidth="1"/>
    <col min="4" max="4" width="15.28125" style="25" customWidth="1"/>
    <col min="5" max="5" width="16.8515625" style="7" customWidth="1"/>
    <col min="6" max="6" width="13.00390625" style="1" customWidth="1"/>
    <col min="7" max="16384" width="9.140625" style="1" customWidth="1"/>
  </cols>
  <sheetData>
    <row r="1" ht="21">
      <c r="F1" s="2" t="s">
        <v>121</v>
      </c>
    </row>
    <row r="2" spans="1:6" ht="20.25" customHeight="1">
      <c r="A2" s="262" t="s">
        <v>0</v>
      </c>
      <c r="B2" s="262"/>
      <c r="C2" s="262"/>
      <c r="D2" s="262"/>
      <c r="E2" s="262"/>
      <c r="F2" s="262"/>
    </row>
    <row r="3" spans="1:6" ht="20.25" customHeight="1">
      <c r="A3" s="262" t="s">
        <v>123</v>
      </c>
      <c r="B3" s="262"/>
      <c r="C3" s="262"/>
      <c r="D3" s="262"/>
      <c r="E3" s="262"/>
      <c r="F3" s="262"/>
    </row>
    <row r="4" spans="1:6" ht="20.25" customHeight="1">
      <c r="A4" s="264" t="s">
        <v>47</v>
      </c>
      <c r="B4" s="264"/>
      <c r="C4" s="264"/>
      <c r="D4" s="264"/>
      <c r="E4" s="264"/>
      <c r="F4" s="264"/>
    </row>
    <row r="5" spans="1:6" s="7" customFormat="1" ht="20.25" customHeight="1">
      <c r="A5" s="265" t="s">
        <v>1</v>
      </c>
      <c r="B5" s="3" t="s">
        <v>2</v>
      </c>
      <c r="C5" s="4" t="s">
        <v>4</v>
      </c>
      <c r="D5" s="5" t="s">
        <v>114</v>
      </c>
      <c r="E5" s="3" t="s">
        <v>115</v>
      </c>
      <c r="F5" s="6" t="s">
        <v>15</v>
      </c>
    </row>
    <row r="6" spans="1:6" s="7" customFormat="1" ht="20.25" customHeight="1">
      <c r="A6" s="267"/>
      <c r="B6" s="8" t="s">
        <v>3</v>
      </c>
      <c r="C6" s="9" t="s">
        <v>5</v>
      </c>
      <c r="D6" s="10" t="s">
        <v>6</v>
      </c>
      <c r="E6" s="8" t="s">
        <v>7</v>
      </c>
      <c r="F6" s="9" t="s">
        <v>14</v>
      </c>
    </row>
    <row r="7" spans="1:6" ht="20.25" customHeight="1">
      <c r="A7" s="11" t="s">
        <v>49</v>
      </c>
      <c r="B7" s="18"/>
      <c r="C7" s="18"/>
      <c r="D7" s="19"/>
      <c r="E7" s="18"/>
      <c r="F7" s="18"/>
    </row>
    <row r="8" spans="1:6" ht="20.25" customHeight="1">
      <c r="A8" s="13" t="s">
        <v>50</v>
      </c>
      <c r="B8" s="18">
        <v>0</v>
      </c>
      <c r="C8" s="18">
        <f>B8/74*100</f>
        <v>0</v>
      </c>
      <c r="D8" s="19">
        <v>0</v>
      </c>
      <c r="E8" s="18" t="e">
        <f>D8/D117*100</f>
        <v>#REF!</v>
      </c>
      <c r="F8" s="18" t="s">
        <v>30</v>
      </c>
    </row>
    <row r="9" spans="1:6" ht="20.25" customHeight="1">
      <c r="A9" s="13" t="s">
        <v>51</v>
      </c>
      <c r="B9" s="18"/>
      <c r="C9" s="18"/>
      <c r="D9" s="19"/>
      <c r="E9" s="18"/>
      <c r="F9" s="18"/>
    </row>
    <row r="10" spans="1:6" ht="20.25" customHeight="1">
      <c r="A10" s="13" t="s">
        <v>52</v>
      </c>
      <c r="B10" s="18">
        <v>0</v>
      </c>
      <c r="C10" s="18">
        <f>B10/74*100</f>
        <v>0</v>
      </c>
      <c r="D10" s="19">
        <v>0</v>
      </c>
      <c r="E10" s="18" t="e">
        <f>D10/D117*100</f>
        <v>#REF!</v>
      </c>
      <c r="F10" s="18" t="s">
        <v>30</v>
      </c>
    </row>
    <row r="11" spans="1:6" ht="20.25" customHeight="1">
      <c r="A11" s="13" t="s">
        <v>53</v>
      </c>
      <c r="B11" s="18"/>
      <c r="C11" s="18"/>
      <c r="D11" s="19"/>
      <c r="E11" s="18"/>
      <c r="F11" s="18"/>
    </row>
    <row r="12" spans="1:6" ht="20.25" customHeight="1">
      <c r="A12" s="13" t="s">
        <v>54</v>
      </c>
      <c r="B12" s="18">
        <v>0</v>
      </c>
      <c r="C12" s="18">
        <f>B12/74*100</f>
        <v>0</v>
      </c>
      <c r="D12" s="19">
        <v>0</v>
      </c>
      <c r="E12" s="18" t="e">
        <f>D12/D117*100</f>
        <v>#REF!</v>
      </c>
      <c r="F12" s="18" t="s">
        <v>30</v>
      </c>
    </row>
    <row r="13" spans="1:6" s="16" customFormat="1" ht="20.25" customHeight="1">
      <c r="A13" s="14" t="s">
        <v>29</v>
      </c>
      <c r="B13" s="22">
        <f>SUM(B8:B12)</f>
        <v>0</v>
      </c>
      <c r="C13" s="22">
        <f>SUM(C8:C12)</f>
        <v>0</v>
      </c>
      <c r="D13" s="26">
        <f>SUM(D8:D12)</f>
        <v>0</v>
      </c>
      <c r="E13" s="22" t="e">
        <f>SUM(E8:E12)</f>
        <v>#REF!</v>
      </c>
      <c r="F13" s="22"/>
    </row>
    <row r="14" spans="1:6" ht="20.25" customHeight="1">
      <c r="A14" s="11" t="s">
        <v>55</v>
      </c>
      <c r="B14" s="18"/>
      <c r="C14" s="18"/>
      <c r="D14" s="19"/>
      <c r="E14" s="18"/>
      <c r="F14" s="18"/>
    </row>
    <row r="15" spans="1:6" ht="20.25" customHeight="1">
      <c r="A15" s="13" t="s">
        <v>56</v>
      </c>
      <c r="B15" s="24">
        <v>3</v>
      </c>
      <c r="C15" s="27">
        <f>B15/74*100</f>
        <v>4.054054054054054</v>
      </c>
      <c r="D15" s="19">
        <v>3179640</v>
      </c>
      <c r="E15" s="27" t="e">
        <f>D15/D117*100</f>
        <v>#REF!</v>
      </c>
      <c r="F15" s="18" t="s">
        <v>30</v>
      </c>
    </row>
    <row r="16" spans="1:6" ht="20.25" customHeight="1">
      <c r="A16" s="13" t="s">
        <v>57</v>
      </c>
      <c r="B16" s="18"/>
      <c r="C16" s="18"/>
      <c r="D16" s="19"/>
      <c r="E16" s="27"/>
      <c r="F16" s="18"/>
    </row>
    <row r="17" spans="1:6" ht="20.25" customHeight="1">
      <c r="A17" s="13" t="s">
        <v>58</v>
      </c>
      <c r="B17" s="24">
        <v>4</v>
      </c>
      <c r="C17" s="27">
        <f>B17/74*100</f>
        <v>5.405405405405405</v>
      </c>
      <c r="D17" s="19" t="e">
        <f>#REF!</f>
        <v>#REF!</v>
      </c>
      <c r="E17" s="27" t="e">
        <f>D17/D117*100</f>
        <v>#REF!</v>
      </c>
      <c r="F17" s="18" t="s">
        <v>30</v>
      </c>
    </row>
    <row r="18" spans="1:6" ht="20.25" customHeight="1">
      <c r="A18" s="13" t="s">
        <v>59</v>
      </c>
      <c r="B18" s="18"/>
      <c r="C18" s="18"/>
      <c r="D18" s="19"/>
      <c r="E18" s="27"/>
      <c r="F18" s="18"/>
    </row>
    <row r="19" spans="1:6" ht="20.25" customHeight="1">
      <c r="A19" s="13" t="s">
        <v>60</v>
      </c>
      <c r="B19" s="24">
        <v>4</v>
      </c>
      <c r="C19" s="27">
        <f>B19/74*100</f>
        <v>5.405405405405405</v>
      </c>
      <c r="D19" s="19" t="e">
        <f>#REF!</f>
        <v>#REF!</v>
      </c>
      <c r="E19" s="27" t="e">
        <f>D19/D117*100</f>
        <v>#REF!</v>
      </c>
      <c r="F19" s="18" t="s">
        <v>30</v>
      </c>
    </row>
    <row r="20" spans="1:6" ht="20.25" customHeight="1">
      <c r="A20" s="13"/>
      <c r="B20" s="18"/>
      <c r="C20" s="18"/>
      <c r="D20" s="19"/>
      <c r="E20" s="27"/>
      <c r="F20" s="12"/>
    </row>
    <row r="21" spans="1:6" s="16" customFormat="1" ht="20.25" customHeight="1">
      <c r="A21" s="14" t="s">
        <v>29</v>
      </c>
      <c r="B21" s="22">
        <f>SUM(B15:B20)</f>
        <v>11</v>
      </c>
      <c r="C21" s="28">
        <f>SUM(C15:C20)</f>
        <v>14.864864864864865</v>
      </c>
      <c r="D21" s="26" t="e">
        <f>SUM(D15:D20)</f>
        <v>#REF!</v>
      </c>
      <c r="E21" s="28" t="e">
        <f>SUM(E15:E20)</f>
        <v>#REF!</v>
      </c>
      <c r="F21" s="15"/>
    </row>
    <row r="22" spans="1:6" ht="20.25" customHeight="1">
      <c r="A22" s="11" t="s">
        <v>61</v>
      </c>
      <c r="B22" s="18"/>
      <c r="C22" s="18"/>
      <c r="D22" s="19"/>
      <c r="E22" s="18"/>
      <c r="F22" s="12"/>
    </row>
    <row r="23" spans="1:6" ht="20.25" customHeight="1">
      <c r="A23" s="13" t="s">
        <v>62</v>
      </c>
      <c r="B23" s="18">
        <v>1</v>
      </c>
      <c r="C23" s="18">
        <v>0</v>
      </c>
      <c r="D23" s="19">
        <v>50000</v>
      </c>
      <c r="E23" s="18">
        <v>0.45</v>
      </c>
      <c r="F23" s="18" t="s">
        <v>30</v>
      </c>
    </row>
    <row r="24" spans="1:6" ht="20.25" customHeight="1">
      <c r="A24" s="13" t="s">
        <v>63</v>
      </c>
      <c r="B24" s="18"/>
      <c r="C24" s="18"/>
      <c r="D24" s="19"/>
      <c r="E24" s="18"/>
      <c r="F24" s="18"/>
    </row>
    <row r="25" spans="1:6" ht="20.25" customHeight="1">
      <c r="A25" s="13" t="s">
        <v>64</v>
      </c>
      <c r="B25" s="18"/>
      <c r="C25" s="18"/>
      <c r="D25" s="19"/>
      <c r="E25" s="18"/>
      <c r="F25" s="18"/>
    </row>
    <row r="26" spans="1:6" ht="20.25" customHeight="1">
      <c r="A26" s="13" t="s">
        <v>65</v>
      </c>
      <c r="B26" s="18">
        <v>1</v>
      </c>
      <c r="C26" s="18">
        <v>0</v>
      </c>
      <c r="D26" s="19">
        <v>100000</v>
      </c>
      <c r="E26" s="18">
        <v>0.9</v>
      </c>
      <c r="F26" s="18" t="s">
        <v>30</v>
      </c>
    </row>
    <row r="27" ht="21">
      <c r="F27" s="2" t="s">
        <v>121</v>
      </c>
    </row>
    <row r="28" spans="1:6" ht="20.25" customHeight="1">
      <c r="A28" s="262" t="s">
        <v>0</v>
      </c>
      <c r="B28" s="262"/>
      <c r="C28" s="262"/>
      <c r="D28" s="262"/>
      <c r="E28" s="262"/>
      <c r="F28" s="262"/>
    </row>
    <row r="29" spans="1:6" ht="20.25" customHeight="1">
      <c r="A29" s="270" t="s">
        <v>123</v>
      </c>
      <c r="B29" s="270"/>
      <c r="C29" s="270"/>
      <c r="D29" s="270"/>
      <c r="E29" s="270"/>
      <c r="F29" s="270"/>
    </row>
    <row r="30" spans="1:6" ht="20.25" customHeight="1">
      <c r="A30" s="264" t="s">
        <v>47</v>
      </c>
      <c r="B30" s="264"/>
      <c r="C30" s="264"/>
      <c r="D30" s="264"/>
      <c r="E30" s="264"/>
      <c r="F30" s="264"/>
    </row>
    <row r="31" spans="1:6" s="7" customFormat="1" ht="20.25" customHeight="1">
      <c r="A31" s="268" t="s">
        <v>48</v>
      </c>
      <c r="B31" s="3" t="s">
        <v>2</v>
      </c>
      <c r="C31" s="4" t="s">
        <v>4</v>
      </c>
      <c r="D31" s="5" t="s">
        <v>114</v>
      </c>
      <c r="E31" s="3" t="s">
        <v>115</v>
      </c>
      <c r="F31" s="6" t="s">
        <v>15</v>
      </c>
    </row>
    <row r="32" spans="1:6" s="7" customFormat="1" ht="20.25" customHeight="1">
      <c r="A32" s="269"/>
      <c r="B32" s="8" t="s">
        <v>3</v>
      </c>
      <c r="C32" s="9" t="s">
        <v>5</v>
      </c>
      <c r="D32" s="10" t="s">
        <v>6</v>
      </c>
      <c r="E32" s="8" t="s">
        <v>7</v>
      </c>
      <c r="F32" s="9" t="s">
        <v>14</v>
      </c>
    </row>
    <row r="33" spans="1:6" ht="20.25" customHeight="1">
      <c r="A33" s="13" t="s">
        <v>66</v>
      </c>
      <c r="B33" s="18">
        <v>1</v>
      </c>
      <c r="C33" s="27">
        <f>B33/74*100</f>
        <v>1.3513513513513513</v>
      </c>
      <c r="D33" s="19"/>
      <c r="E33" s="27" t="e">
        <f>D33/D117*100</f>
        <v>#REF!</v>
      </c>
      <c r="F33" s="18" t="s">
        <v>30</v>
      </c>
    </row>
    <row r="34" spans="1:6" ht="20.25" customHeight="1">
      <c r="A34" s="13" t="s">
        <v>67</v>
      </c>
      <c r="B34" s="18">
        <v>0</v>
      </c>
      <c r="C34" s="18">
        <v>0</v>
      </c>
      <c r="D34" s="19"/>
      <c r="E34" s="27"/>
      <c r="F34" s="18" t="s">
        <v>30</v>
      </c>
    </row>
    <row r="35" spans="1:6" ht="20.25" customHeight="1">
      <c r="A35" s="17"/>
      <c r="B35" s="18"/>
      <c r="C35" s="18"/>
      <c r="D35" s="19"/>
      <c r="E35" s="27"/>
      <c r="F35" s="18"/>
    </row>
    <row r="36" spans="1:6" ht="20.25" customHeight="1">
      <c r="A36" s="14" t="s">
        <v>29</v>
      </c>
      <c r="B36" s="22">
        <f>B23+B26+B33+B34</f>
        <v>3</v>
      </c>
      <c r="C36" s="28">
        <f>C23+C26+C33+C34</f>
        <v>1.3513513513513513</v>
      </c>
      <c r="D36" s="26">
        <f>D23+D26+D33+D34</f>
        <v>150000</v>
      </c>
      <c r="E36" s="28" t="e">
        <f>E23+E26+E33+E34</f>
        <v>#REF!</v>
      </c>
      <c r="F36" s="22"/>
    </row>
    <row r="37" spans="1:6" ht="20.25" customHeight="1">
      <c r="A37" s="11" t="s">
        <v>68</v>
      </c>
      <c r="B37" s="18"/>
      <c r="C37" s="18"/>
      <c r="D37" s="19"/>
      <c r="E37" s="18"/>
      <c r="F37" s="18"/>
    </row>
    <row r="38" spans="1:6" s="7" customFormat="1" ht="20.25" customHeight="1">
      <c r="A38" s="13" t="s">
        <v>69</v>
      </c>
      <c r="B38" s="18">
        <v>1</v>
      </c>
      <c r="C38" s="18">
        <v>0</v>
      </c>
      <c r="D38" s="19">
        <v>50000</v>
      </c>
      <c r="E38" s="18">
        <v>0.45</v>
      </c>
      <c r="F38" s="18" t="s">
        <v>30</v>
      </c>
    </row>
    <row r="39" spans="1:6" s="7" customFormat="1" ht="20.25" customHeight="1">
      <c r="A39" s="13" t="s">
        <v>70</v>
      </c>
      <c r="B39" s="18"/>
      <c r="C39" s="18"/>
      <c r="D39" s="19"/>
      <c r="E39" s="18"/>
      <c r="F39" s="18"/>
    </row>
    <row r="40" spans="1:6" s="7" customFormat="1" ht="20.25" customHeight="1">
      <c r="A40" s="13" t="s">
        <v>71</v>
      </c>
      <c r="B40" s="18">
        <v>0</v>
      </c>
      <c r="C40" s="18">
        <v>0</v>
      </c>
      <c r="D40" s="19">
        <v>0</v>
      </c>
      <c r="E40" s="18" t="e">
        <f>D40/D117*100</f>
        <v>#REF!</v>
      </c>
      <c r="F40" s="18" t="s">
        <v>30</v>
      </c>
    </row>
    <row r="41" spans="1:6" s="7" customFormat="1" ht="20.25" customHeight="1">
      <c r="A41" s="13" t="s">
        <v>72</v>
      </c>
      <c r="B41" s="18">
        <v>9</v>
      </c>
      <c r="C41" s="27">
        <f>B41/74*100</f>
        <v>12.162162162162163</v>
      </c>
      <c r="D41" s="19">
        <v>740000</v>
      </c>
      <c r="E41" s="27" t="e">
        <f>D41/D117*100</f>
        <v>#REF!</v>
      </c>
      <c r="F41" s="18" t="s">
        <v>30</v>
      </c>
    </row>
    <row r="42" spans="1:6" s="7" customFormat="1" ht="20.25" customHeight="1">
      <c r="A42" s="13" t="s">
        <v>73</v>
      </c>
      <c r="B42" s="18"/>
      <c r="C42" s="18"/>
      <c r="D42" s="19"/>
      <c r="E42" s="27"/>
      <c r="F42" s="18"/>
    </row>
    <row r="43" spans="1:6" ht="20.25" customHeight="1">
      <c r="A43" s="1" t="s">
        <v>74</v>
      </c>
      <c r="B43" s="18">
        <v>1</v>
      </c>
      <c r="C43" s="27">
        <f>B43/74*100</f>
        <v>1.3513513513513513</v>
      </c>
      <c r="D43" s="19" t="e">
        <f>#REF!</f>
        <v>#REF!</v>
      </c>
      <c r="E43" s="27" t="e">
        <f>D43/D117*100</f>
        <v>#REF!</v>
      </c>
      <c r="F43" s="18" t="s">
        <v>30</v>
      </c>
    </row>
    <row r="44" spans="1:6" ht="20.25" customHeight="1">
      <c r="A44" s="14" t="s">
        <v>29</v>
      </c>
      <c r="B44" s="22">
        <f>SUM(B38:B43)</f>
        <v>11</v>
      </c>
      <c r="C44" s="28">
        <f>SUM(C38:C43)</f>
        <v>13.513513513513514</v>
      </c>
      <c r="D44" s="26" t="e">
        <f>SUM(D38:D43)</f>
        <v>#REF!</v>
      </c>
      <c r="E44" s="28" t="e">
        <f>SUM(E38:E43)</f>
        <v>#REF!</v>
      </c>
      <c r="F44" s="22"/>
    </row>
    <row r="45" spans="1:6" ht="20.25" customHeight="1">
      <c r="A45" s="11" t="s">
        <v>75</v>
      </c>
      <c r="B45" s="18"/>
      <c r="C45" s="18"/>
      <c r="D45" s="19"/>
      <c r="E45" s="18"/>
      <c r="F45" s="18"/>
    </row>
    <row r="46" spans="1:6" ht="20.25" customHeight="1">
      <c r="A46" s="13" t="s">
        <v>76</v>
      </c>
      <c r="B46" s="18">
        <v>0</v>
      </c>
      <c r="C46" s="18">
        <v>0</v>
      </c>
      <c r="D46" s="19">
        <v>0</v>
      </c>
      <c r="E46" s="18" t="e">
        <f>D46/D117*100</f>
        <v>#REF!</v>
      </c>
      <c r="F46" s="18" t="s">
        <v>30</v>
      </c>
    </row>
    <row r="47" spans="1:6" ht="20.25" customHeight="1">
      <c r="A47" s="13" t="s">
        <v>77</v>
      </c>
      <c r="B47" s="18"/>
      <c r="C47" s="18"/>
      <c r="D47" s="19"/>
      <c r="E47" s="18"/>
      <c r="F47" s="18"/>
    </row>
    <row r="48" spans="1:6" ht="20.25" customHeight="1">
      <c r="A48" s="13" t="s">
        <v>78</v>
      </c>
      <c r="B48" s="18"/>
      <c r="C48" s="18"/>
      <c r="D48" s="19"/>
      <c r="E48" s="18"/>
      <c r="F48" s="18"/>
    </row>
    <row r="49" spans="1:6" ht="20.25" customHeight="1">
      <c r="A49" s="13" t="s">
        <v>79</v>
      </c>
      <c r="B49" s="18"/>
      <c r="C49" s="18"/>
      <c r="D49" s="19"/>
      <c r="E49" s="18"/>
      <c r="F49" s="18"/>
    </row>
    <row r="50" spans="1:6" ht="20.25" customHeight="1">
      <c r="A50" s="13" t="s">
        <v>80</v>
      </c>
      <c r="B50" s="18">
        <v>2</v>
      </c>
      <c r="C50" s="27">
        <f>B50/74*100</f>
        <v>2.7027027027027026</v>
      </c>
      <c r="D50" s="19" t="e">
        <f>#REF!</f>
        <v>#REF!</v>
      </c>
      <c r="E50" s="27" t="e">
        <f>D50/D117*100</f>
        <v>#REF!</v>
      </c>
      <c r="F50" s="18" t="s">
        <v>30</v>
      </c>
    </row>
    <row r="51" spans="1:6" ht="20.25" customHeight="1">
      <c r="A51" s="13"/>
      <c r="B51" s="18"/>
      <c r="C51" s="18"/>
      <c r="D51" s="19"/>
      <c r="E51" s="27"/>
      <c r="F51" s="18"/>
    </row>
    <row r="52" spans="1:6" ht="20.25" customHeight="1">
      <c r="A52" s="14" t="s">
        <v>29</v>
      </c>
      <c r="B52" s="22">
        <f>SUM(B46:B51)</f>
        <v>2</v>
      </c>
      <c r="C52" s="28">
        <f>SUM(C46:C51)</f>
        <v>2.7027027027027026</v>
      </c>
      <c r="D52" s="26" t="e">
        <f>SUM(D46:D51)</f>
        <v>#REF!</v>
      </c>
      <c r="E52" s="28" t="e">
        <f>SUM(E46:E51)</f>
        <v>#REF!</v>
      </c>
      <c r="F52" s="22"/>
    </row>
    <row r="53" ht="21">
      <c r="F53" s="2" t="s">
        <v>121</v>
      </c>
    </row>
    <row r="54" spans="1:6" ht="20.25" customHeight="1">
      <c r="A54" s="262" t="s">
        <v>0</v>
      </c>
      <c r="B54" s="262"/>
      <c r="C54" s="262"/>
      <c r="D54" s="262"/>
      <c r="E54" s="262"/>
      <c r="F54" s="262"/>
    </row>
    <row r="55" spans="1:6" ht="20.25" customHeight="1">
      <c r="A55" s="262" t="s">
        <v>123</v>
      </c>
      <c r="B55" s="262"/>
      <c r="C55" s="262"/>
      <c r="D55" s="262"/>
      <c r="E55" s="262"/>
      <c r="F55" s="262"/>
    </row>
    <row r="56" spans="1:6" ht="20.25" customHeight="1">
      <c r="A56" s="264" t="s">
        <v>47</v>
      </c>
      <c r="B56" s="264"/>
      <c r="C56" s="264"/>
      <c r="D56" s="264"/>
      <c r="E56" s="264"/>
      <c r="F56" s="264"/>
    </row>
    <row r="57" spans="1:6" s="7" customFormat="1" ht="20.25" customHeight="1">
      <c r="A57" s="265" t="s">
        <v>48</v>
      </c>
      <c r="B57" s="3" t="s">
        <v>2</v>
      </c>
      <c r="C57" s="4" t="s">
        <v>4</v>
      </c>
      <c r="D57" s="5" t="s">
        <v>114</v>
      </c>
      <c r="E57" s="3" t="s">
        <v>115</v>
      </c>
      <c r="F57" s="6" t="s">
        <v>15</v>
      </c>
    </row>
    <row r="58" spans="1:6" s="7" customFormat="1" ht="20.25" customHeight="1">
      <c r="A58" s="266"/>
      <c r="B58" s="8" t="s">
        <v>3</v>
      </c>
      <c r="C58" s="9" t="s">
        <v>5</v>
      </c>
      <c r="D58" s="10" t="s">
        <v>6</v>
      </c>
      <c r="E58" s="8" t="s">
        <v>7</v>
      </c>
      <c r="F58" s="9" t="s">
        <v>14</v>
      </c>
    </row>
    <row r="59" spans="1:6" ht="20.25" customHeight="1">
      <c r="A59" s="20" t="s">
        <v>81</v>
      </c>
      <c r="B59" s="18"/>
      <c r="C59" s="18"/>
      <c r="D59" s="19"/>
      <c r="E59" s="18"/>
      <c r="F59" s="12"/>
    </row>
    <row r="60" spans="1:6" ht="20.25" customHeight="1">
      <c r="A60" s="21" t="s">
        <v>82</v>
      </c>
      <c r="B60" s="18">
        <v>16</v>
      </c>
      <c r="C60" s="27">
        <f>B60/74*100</f>
        <v>21.62162162162162</v>
      </c>
      <c r="D60" s="19">
        <v>1330800</v>
      </c>
      <c r="E60" s="27" t="e">
        <f>D60/D117*100</f>
        <v>#REF!</v>
      </c>
      <c r="F60" s="18" t="s">
        <v>30</v>
      </c>
    </row>
    <row r="61" spans="1:6" ht="20.25" customHeight="1">
      <c r="A61" s="21" t="s">
        <v>83</v>
      </c>
      <c r="B61" s="18"/>
      <c r="C61" s="27"/>
      <c r="D61" s="19"/>
      <c r="E61" s="27"/>
      <c r="F61" s="18"/>
    </row>
    <row r="62" spans="1:6" ht="20.25" customHeight="1">
      <c r="A62" s="21" t="s">
        <v>84</v>
      </c>
      <c r="B62" s="18">
        <v>4</v>
      </c>
      <c r="C62" s="27">
        <f>B62/74*100</f>
        <v>5.405405405405405</v>
      </c>
      <c r="D62" s="19">
        <v>2988000</v>
      </c>
      <c r="E62" s="27" t="e">
        <f>D62/D117*100</f>
        <v>#REF!</v>
      </c>
      <c r="F62" s="18" t="s">
        <v>30</v>
      </c>
    </row>
    <row r="63" spans="1:6" ht="20.25" customHeight="1">
      <c r="A63" s="21" t="s">
        <v>85</v>
      </c>
      <c r="B63" s="18">
        <v>0</v>
      </c>
      <c r="C63" s="27">
        <v>0</v>
      </c>
      <c r="D63" s="19">
        <v>0</v>
      </c>
      <c r="E63" s="27"/>
      <c r="F63" s="18"/>
    </row>
    <row r="64" spans="1:6" ht="20.25" customHeight="1">
      <c r="A64" s="21" t="s">
        <v>86</v>
      </c>
      <c r="B64" s="18">
        <v>0</v>
      </c>
      <c r="C64" s="27">
        <f>B64/74*100</f>
        <v>0</v>
      </c>
      <c r="D64" s="19">
        <v>0</v>
      </c>
      <c r="E64" s="27" t="e">
        <f>D64/D117*100</f>
        <v>#REF!</v>
      </c>
      <c r="F64" s="18" t="s">
        <v>30</v>
      </c>
    </row>
    <row r="65" spans="1:6" ht="20.25" customHeight="1">
      <c r="A65" s="21" t="s">
        <v>87</v>
      </c>
      <c r="B65" s="18"/>
      <c r="C65" s="18"/>
      <c r="D65" s="19"/>
      <c r="E65" s="27"/>
      <c r="F65" s="18"/>
    </row>
    <row r="66" spans="1:6" ht="20.25" customHeight="1">
      <c r="A66" s="22" t="s">
        <v>29</v>
      </c>
      <c r="B66" s="22">
        <f>SUM(B60:B65)</f>
        <v>20</v>
      </c>
      <c r="C66" s="28">
        <f>SUM(C60:C65)</f>
        <v>27.027027027027025</v>
      </c>
      <c r="D66" s="26">
        <f>SUM(D60:D65)</f>
        <v>4318800</v>
      </c>
      <c r="E66" s="28" t="e">
        <f>SUM(E60:E65)</f>
        <v>#REF!</v>
      </c>
      <c r="F66" s="22"/>
    </row>
    <row r="67" spans="1:6" ht="20.25" customHeight="1">
      <c r="A67" s="22"/>
      <c r="B67" s="18"/>
      <c r="C67" s="18"/>
      <c r="D67" s="19"/>
      <c r="E67" s="18"/>
      <c r="F67" s="18"/>
    </row>
    <row r="68" spans="1:6" ht="20.25" customHeight="1">
      <c r="A68" s="20" t="s">
        <v>88</v>
      </c>
      <c r="B68" s="18"/>
      <c r="C68" s="18"/>
      <c r="D68" s="19"/>
      <c r="E68" s="18"/>
      <c r="F68" s="18"/>
    </row>
    <row r="69" spans="1:6" ht="20.25" customHeight="1">
      <c r="A69" s="21" t="s">
        <v>89</v>
      </c>
      <c r="B69" s="18">
        <v>3</v>
      </c>
      <c r="C69" s="27">
        <f>B69/74*100</f>
        <v>4.054054054054054</v>
      </c>
      <c r="D69" s="19" t="e">
        <f>#REF!</f>
        <v>#REF!</v>
      </c>
      <c r="E69" s="27" t="e">
        <f>D69/D117*100</f>
        <v>#REF!</v>
      </c>
      <c r="F69" s="18" t="s">
        <v>30</v>
      </c>
    </row>
    <row r="70" spans="1:6" ht="20.25" customHeight="1">
      <c r="A70" s="21" t="s">
        <v>90</v>
      </c>
      <c r="B70" s="18"/>
      <c r="C70" s="27"/>
      <c r="D70" s="19"/>
      <c r="E70" s="27"/>
      <c r="F70" s="18"/>
    </row>
    <row r="71" spans="1:6" ht="20.25" customHeight="1">
      <c r="A71" s="21" t="s">
        <v>91</v>
      </c>
      <c r="B71" s="18">
        <v>0</v>
      </c>
      <c r="C71" s="27">
        <f>B71/74*100</f>
        <v>0</v>
      </c>
      <c r="D71" s="19">
        <v>0</v>
      </c>
      <c r="E71" s="27" t="e">
        <f>D71/D117*100</f>
        <v>#REF!</v>
      </c>
      <c r="F71" s="18" t="s">
        <v>30</v>
      </c>
    </row>
    <row r="72" spans="1:6" ht="20.25" customHeight="1">
      <c r="A72" s="21" t="s">
        <v>92</v>
      </c>
      <c r="B72" s="18"/>
      <c r="C72" s="27"/>
      <c r="D72" s="19"/>
      <c r="E72" s="27"/>
      <c r="F72" s="18"/>
    </row>
    <row r="73" spans="1:6" ht="20.25" customHeight="1">
      <c r="A73" s="21" t="s">
        <v>93</v>
      </c>
      <c r="B73" s="18">
        <v>5</v>
      </c>
      <c r="C73" s="27">
        <f>B73/74*100</f>
        <v>6.756756756756757</v>
      </c>
      <c r="D73" s="19">
        <v>400000</v>
      </c>
      <c r="E73" s="27" t="e">
        <f>D73/D117*100</f>
        <v>#REF!</v>
      </c>
      <c r="F73" s="18" t="s">
        <v>30</v>
      </c>
    </row>
    <row r="74" spans="1:6" ht="20.25" customHeight="1">
      <c r="A74" s="21" t="s">
        <v>94</v>
      </c>
      <c r="B74" s="18"/>
      <c r="C74" s="18"/>
      <c r="D74" s="19"/>
      <c r="E74" s="27"/>
      <c r="F74" s="18"/>
    </row>
    <row r="75" spans="1:6" ht="20.25" customHeight="1">
      <c r="A75" s="22" t="s">
        <v>29</v>
      </c>
      <c r="B75" s="22">
        <f>SUM(B69:B74)</f>
        <v>8</v>
      </c>
      <c r="C75" s="28">
        <f>SUM(C69:C74)</f>
        <v>10.81081081081081</v>
      </c>
      <c r="D75" s="26" t="e">
        <f>SUM(D69:D74)</f>
        <v>#REF!</v>
      </c>
      <c r="E75" s="28" t="e">
        <f>SUM(E69:E74)</f>
        <v>#REF!</v>
      </c>
      <c r="F75" s="15"/>
    </row>
    <row r="76" spans="1:6" ht="20.25" customHeight="1">
      <c r="A76" s="30"/>
      <c r="B76" s="30"/>
      <c r="C76" s="31"/>
      <c r="D76" s="32"/>
      <c r="E76" s="31"/>
      <c r="F76" s="33"/>
    </row>
    <row r="77" spans="1:6" ht="20.25" customHeight="1">
      <c r="A77" s="30"/>
      <c r="B77" s="30"/>
      <c r="C77" s="31"/>
      <c r="D77" s="32"/>
      <c r="E77" s="31"/>
      <c r="F77" s="33"/>
    </row>
    <row r="78" ht="21">
      <c r="F78" s="2" t="s">
        <v>121</v>
      </c>
    </row>
    <row r="79" spans="1:6" ht="20.25" customHeight="1">
      <c r="A79" s="262" t="s">
        <v>0</v>
      </c>
      <c r="B79" s="262"/>
      <c r="C79" s="262"/>
      <c r="D79" s="262"/>
      <c r="E79" s="262"/>
      <c r="F79" s="262"/>
    </row>
    <row r="80" spans="1:6" ht="20.25" customHeight="1">
      <c r="A80" s="262" t="s">
        <v>123</v>
      </c>
      <c r="B80" s="262"/>
      <c r="C80" s="262"/>
      <c r="D80" s="262"/>
      <c r="E80" s="262"/>
      <c r="F80" s="262"/>
    </row>
    <row r="81" spans="1:6" ht="20.25" customHeight="1">
      <c r="A81" s="264" t="s">
        <v>47</v>
      </c>
      <c r="B81" s="264"/>
      <c r="C81" s="264"/>
      <c r="D81" s="264"/>
      <c r="E81" s="264"/>
      <c r="F81" s="264"/>
    </row>
    <row r="82" spans="1:6" s="7" customFormat="1" ht="20.25" customHeight="1">
      <c r="A82" s="265" t="s">
        <v>48</v>
      </c>
      <c r="B82" s="3" t="s">
        <v>2</v>
      </c>
      <c r="C82" s="4" t="s">
        <v>4</v>
      </c>
      <c r="D82" s="5" t="s">
        <v>114</v>
      </c>
      <c r="E82" s="3" t="s">
        <v>115</v>
      </c>
      <c r="F82" s="6" t="s">
        <v>15</v>
      </c>
    </row>
    <row r="83" spans="1:6" s="7" customFormat="1" ht="20.25" customHeight="1">
      <c r="A83" s="266"/>
      <c r="B83" s="8" t="s">
        <v>3</v>
      </c>
      <c r="C83" s="9" t="s">
        <v>5</v>
      </c>
      <c r="D83" s="10" t="s">
        <v>6</v>
      </c>
      <c r="E83" s="8" t="s">
        <v>7</v>
      </c>
      <c r="F83" s="9" t="s">
        <v>14</v>
      </c>
    </row>
    <row r="84" spans="1:6" s="16" customFormat="1" ht="20.25" customHeight="1">
      <c r="A84" s="20" t="s">
        <v>95</v>
      </c>
      <c r="B84" s="22"/>
      <c r="C84" s="22"/>
      <c r="D84" s="26"/>
      <c r="E84" s="22"/>
      <c r="F84" s="15"/>
    </row>
    <row r="85" spans="1:6" s="16" customFormat="1" ht="20.25" customHeight="1">
      <c r="A85" s="21" t="s">
        <v>96</v>
      </c>
      <c r="B85" s="18">
        <v>9</v>
      </c>
      <c r="C85" s="27">
        <v>12.16</v>
      </c>
      <c r="D85" s="19" t="e">
        <f>#REF!</f>
        <v>#REF!</v>
      </c>
      <c r="E85" s="27" t="e">
        <f>D85/D117*100</f>
        <v>#REF!</v>
      </c>
      <c r="F85" s="18" t="s">
        <v>30</v>
      </c>
    </row>
    <row r="86" spans="1:6" s="16" customFormat="1" ht="20.25" customHeight="1">
      <c r="A86" s="21" t="s">
        <v>97</v>
      </c>
      <c r="B86" s="18"/>
      <c r="C86" s="27"/>
      <c r="D86" s="19"/>
      <c r="E86" s="27"/>
      <c r="F86" s="18"/>
    </row>
    <row r="87" spans="1:6" s="16" customFormat="1" ht="20.25" customHeight="1">
      <c r="A87" s="21" t="s">
        <v>98</v>
      </c>
      <c r="B87" s="18">
        <v>2</v>
      </c>
      <c r="C87" s="27">
        <f>B87/74*100</f>
        <v>2.7027027027027026</v>
      </c>
      <c r="D87" s="19" t="e">
        <f>#REF!</f>
        <v>#REF!</v>
      </c>
      <c r="E87" s="27" t="e">
        <f>D87/D117*100</f>
        <v>#REF!</v>
      </c>
      <c r="F87" s="18" t="s">
        <v>30</v>
      </c>
    </row>
    <row r="88" spans="1:6" s="16" customFormat="1" ht="20.25" customHeight="1">
      <c r="A88" s="21" t="s">
        <v>99</v>
      </c>
      <c r="B88" s="18"/>
      <c r="C88" s="18"/>
      <c r="D88" s="26"/>
      <c r="E88" s="28"/>
      <c r="F88" s="22"/>
    </row>
    <row r="89" spans="1:6" s="16" customFormat="1" ht="20.25" customHeight="1">
      <c r="A89" s="21" t="s">
        <v>100</v>
      </c>
      <c r="B89" s="18"/>
      <c r="C89" s="18"/>
      <c r="D89" s="26"/>
      <c r="E89" s="28"/>
      <c r="F89" s="22"/>
    </row>
    <row r="90" spans="1:6" s="7" customFormat="1" ht="20.25" customHeight="1">
      <c r="A90" s="21" t="s">
        <v>101</v>
      </c>
      <c r="B90" s="18">
        <v>1</v>
      </c>
      <c r="C90" s="18">
        <v>1.35</v>
      </c>
      <c r="D90" s="19">
        <v>40000</v>
      </c>
      <c r="E90" s="27" t="e">
        <f>D90/D117*100</f>
        <v>#REF!</v>
      </c>
      <c r="F90" s="18" t="s">
        <v>30</v>
      </c>
    </row>
    <row r="91" spans="1:6" s="7" customFormat="1" ht="20.25" customHeight="1">
      <c r="A91" s="21" t="s">
        <v>102</v>
      </c>
      <c r="B91" s="18"/>
      <c r="C91" s="18"/>
      <c r="D91" s="19"/>
      <c r="E91" s="27"/>
      <c r="F91" s="18"/>
    </row>
    <row r="92" spans="1:6" s="7" customFormat="1" ht="20.25" customHeight="1">
      <c r="A92" s="21"/>
      <c r="B92" s="18"/>
      <c r="C92" s="18"/>
      <c r="D92" s="19"/>
      <c r="E92" s="27"/>
      <c r="F92" s="18"/>
    </row>
    <row r="93" spans="1:6" ht="20.25" customHeight="1">
      <c r="A93" s="22" t="s">
        <v>29</v>
      </c>
      <c r="B93" s="22">
        <f>SUM(B85:B92)</f>
        <v>12</v>
      </c>
      <c r="C93" s="28">
        <f>SUM(C85:C92)</f>
        <v>16.212702702702703</v>
      </c>
      <c r="D93" s="26" t="e">
        <f>SUM(D85:D92)</f>
        <v>#REF!</v>
      </c>
      <c r="E93" s="28">
        <v>9.8</v>
      </c>
      <c r="F93" s="18"/>
    </row>
    <row r="94" spans="1:6" ht="20.25" customHeight="1">
      <c r="A94" s="22"/>
      <c r="B94" s="18"/>
      <c r="C94" s="18"/>
      <c r="D94" s="19"/>
      <c r="E94" s="18"/>
      <c r="F94" s="18"/>
    </row>
    <row r="95" spans="1:6" ht="20.25" customHeight="1">
      <c r="A95" s="23" t="s">
        <v>103</v>
      </c>
      <c r="B95" s="18"/>
      <c r="C95" s="18"/>
      <c r="D95" s="19"/>
      <c r="E95" s="18"/>
      <c r="F95" s="18"/>
    </row>
    <row r="96" spans="1:6" ht="20.25" customHeight="1">
      <c r="A96" s="12" t="s">
        <v>104</v>
      </c>
      <c r="B96" s="18">
        <v>3</v>
      </c>
      <c r="C96" s="27">
        <f>B96/74*100</f>
        <v>4.054054054054054</v>
      </c>
      <c r="D96" s="19" t="e">
        <f>#REF!</f>
        <v>#REF!</v>
      </c>
      <c r="E96" s="27" t="e">
        <f>D96/D117*100</f>
        <v>#REF!</v>
      </c>
      <c r="F96" s="18" t="s">
        <v>30</v>
      </c>
    </row>
    <row r="97" spans="1:6" ht="20.25" customHeight="1">
      <c r="A97" s="12" t="s">
        <v>105</v>
      </c>
      <c r="B97" s="18"/>
      <c r="C97" s="27"/>
      <c r="D97" s="19"/>
      <c r="E97" s="27"/>
      <c r="F97" s="18"/>
    </row>
    <row r="98" spans="1:6" ht="20.25" customHeight="1">
      <c r="A98" s="12" t="s">
        <v>106</v>
      </c>
      <c r="B98" s="18">
        <v>1</v>
      </c>
      <c r="C98" s="27">
        <f>B98/74*100</f>
        <v>1.3513513513513513</v>
      </c>
      <c r="D98" s="19" t="e">
        <f>#REF!</f>
        <v>#REF!</v>
      </c>
      <c r="E98" s="27" t="e">
        <f>D98/D117*100</f>
        <v>#REF!</v>
      </c>
      <c r="F98" s="18" t="s">
        <v>30</v>
      </c>
    </row>
    <row r="99" spans="1:6" ht="20.25" customHeight="1">
      <c r="A99" s="12" t="s">
        <v>107</v>
      </c>
      <c r="B99" s="18"/>
      <c r="C99" s="18"/>
      <c r="D99" s="19"/>
      <c r="E99" s="27"/>
      <c r="F99" s="18"/>
    </row>
    <row r="100" spans="1:6" ht="24" customHeight="1">
      <c r="A100" s="12"/>
      <c r="B100" s="18"/>
      <c r="C100" s="18"/>
      <c r="D100" s="19"/>
      <c r="E100" s="27"/>
      <c r="F100" s="18"/>
    </row>
    <row r="101" spans="1:6" ht="23.25" customHeight="1">
      <c r="A101" s="22" t="s">
        <v>29</v>
      </c>
      <c r="B101" s="22">
        <f>SUM(B96:B100)</f>
        <v>4</v>
      </c>
      <c r="C101" s="28">
        <f>SUM(C96:C100)</f>
        <v>5.405405405405405</v>
      </c>
      <c r="D101" s="26" t="e">
        <f>SUM(D96:D100)</f>
        <v>#REF!</v>
      </c>
      <c r="E101" s="28" t="e">
        <f>SUM(E96:E100)</f>
        <v>#REF!</v>
      </c>
      <c r="F101" s="22"/>
    </row>
    <row r="102" spans="1:6" ht="23.25" customHeight="1">
      <c r="A102" s="30"/>
      <c r="B102" s="30"/>
      <c r="C102" s="31"/>
      <c r="D102" s="32"/>
      <c r="E102" s="31"/>
      <c r="F102" s="30"/>
    </row>
    <row r="103" ht="21">
      <c r="F103" s="29" t="s">
        <v>122</v>
      </c>
    </row>
    <row r="104" spans="1:6" ht="20.25" customHeight="1">
      <c r="A104" s="262" t="s">
        <v>0</v>
      </c>
      <c r="B104" s="262"/>
      <c r="C104" s="262"/>
      <c r="D104" s="262"/>
      <c r="E104" s="262"/>
      <c r="F104" s="262"/>
    </row>
    <row r="105" spans="1:6" ht="20.25" customHeight="1">
      <c r="A105" s="262" t="s">
        <v>123</v>
      </c>
      <c r="B105" s="262"/>
      <c r="C105" s="262"/>
      <c r="D105" s="262"/>
      <c r="E105" s="262"/>
      <c r="F105" s="262"/>
    </row>
    <row r="106" spans="1:6" ht="20.25" customHeight="1">
      <c r="A106" s="264" t="s">
        <v>47</v>
      </c>
      <c r="B106" s="264"/>
      <c r="C106" s="264"/>
      <c r="D106" s="264"/>
      <c r="E106" s="264"/>
      <c r="F106" s="264"/>
    </row>
    <row r="107" spans="1:6" s="7" customFormat="1" ht="20.25" customHeight="1">
      <c r="A107" s="265" t="s">
        <v>48</v>
      </c>
      <c r="B107" s="3" t="s">
        <v>2</v>
      </c>
      <c r="C107" s="4" t="s">
        <v>4</v>
      </c>
      <c r="D107" s="5" t="s">
        <v>114</v>
      </c>
      <c r="E107" s="3" t="s">
        <v>115</v>
      </c>
      <c r="F107" s="6" t="s">
        <v>15</v>
      </c>
    </row>
    <row r="108" spans="1:6" s="7" customFormat="1" ht="20.25" customHeight="1">
      <c r="A108" s="266"/>
      <c r="B108" s="8" t="s">
        <v>3</v>
      </c>
      <c r="C108" s="9" t="s">
        <v>5</v>
      </c>
      <c r="D108" s="10" t="s">
        <v>6</v>
      </c>
      <c r="E108" s="8" t="s">
        <v>7</v>
      </c>
      <c r="F108" s="9" t="s">
        <v>14</v>
      </c>
    </row>
    <row r="109" spans="1:6" ht="20.25" customHeight="1">
      <c r="A109" s="15" t="s">
        <v>108</v>
      </c>
      <c r="B109" s="18"/>
      <c r="C109" s="18"/>
      <c r="D109" s="19"/>
      <c r="E109" s="18"/>
      <c r="F109" s="12"/>
    </row>
    <row r="110" spans="1:6" ht="20.25" customHeight="1">
      <c r="A110" s="12" t="s">
        <v>109</v>
      </c>
      <c r="B110" s="18">
        <v>2</v>
      </c>
      <c r="C110" s="18">
        <v>2.7</v>
      </c>
      <c r="D110" s="19">
        <v>70000</v>
      </c>
      <c r="E110" s="18">
        <v>0.6</v>
      </c>
      <c r="F110" s="18" t="s">
        <v>30</v>
      </c>
    </row>
    <row r="111" spans="1:6" ht="20.25" customHeight="1">
      <c r="A111" s="12" t="s">
        <v>110</v>
      </c>
      <c r="B111" s="18"/>
      <c r="C111" s="18"/>
      <c r="D111" s="19"/>
      <c r="E111" s="18"/>
      <c r="F111" s="18"/>
    </row>
    <row r="112" spans="1:6" ht="20.25" customHeight="1">
      <c r="A112" s="12" t="s">
        <v>111</v>
      </c>
      <c r="B112" s="18"/>
      <c r="C112" s="18"/>
      <c r="D112" s="19"/>
      <c r="E112" s="18"/>
      <c r="F112" s="18"/>
    </row>
    <row r="113" spans="1:6" ht="20.25" customHeight="1">
      <c r="A113" s="21" t="s">
        <v>112</v>
      </c>
      <c r="B113" s="18">
        <v>0</v>
      </c>
      <c r="C113" s="18">
        <f>B113/74*100</f>
        <v>0</v>
      </c>
      <c r="D113" s="19">
        <v>0</v>
      </c>
      <c r="E113" s="18" t="e">
        <f>D113/D117*100</f>
        <v>#REF!</v>
      </c>
      <c r="F113" s="18" t="s">
        <v>30</v>
      </c>
    </row>
    <row r="114" spans="1:6" ht="20.25" customHeight="1">
      <c r="A114" s="21" t="s">
        <v>113</v>
      </c>
      <c r="B114" s="18"/>
      <c r="C114" s="18"/>
      <c r="D114" s="19"/>
      <c r="E114" s="18"/>
      <c r="F114" s="18"/>
    </row>
    <row r="115" spans="1:6" ht="20.25" customHeight="1">
      <c r="A115" s="21" t="s">
        <v>43</v>
      </c>
      <c r="B115" s="18">
        <v>1</v>
      </c>
      <c r="C115" s="27">
        <f>B115/74*100</f>
        <v>1.3513513513513513</v>
      </c>
      <c r="D115" s="19" t="e">
        <f>#REF!</f>
        <v>#REF!</v>
      </c>
      <c r="E115" s="27" t="e">
        <f>D115/D117*100</f>
        <v>#REF!</v>
      </c>
      <c r="F115" s="18" t="s">
        <v>30</v>
      </c>
    </row>
    <row r="116" spans="1:6" ht="20.25" customHeight="1">
      <c r="A116" s="22" t="s">
        <v>29</v>
      </c>
      <c r="B116" s="22">
        <f>SUM(B110:B115)</f>
        <v>3</v>
      </c>
      <c r="C116" s="28">
        <f>SUM(C110:C115)</f>
        <v>4.051351351351352</v>
      </c>
      <c r="D116" s="26" t="e">
        <f>SUM(D110:D115)</f>
        <v>#REF!</v>
      </c>
      <c r="E116" s="28" t="e">
        <f>SUM(E110:E115)</f>
        <v>#REF!</v>
      </c>
      <c r="F116" s="18"/>
    </row>
    <row r="117" spans="1:6" ht="20.25" customHeight="1">
      <c r="A117" s="22" t="s">
        <v>32</v>
      </c>
      <c r="B117" s="22">
        <f>B116+B101+B93+B75+B66+B52+B44+B36+B21+B13</f>
        <v>74</v>
      </c>
      <c r="C117" s="22">
        <v>95.94</v>
      </c>
      <c r="D117" s="26" t="e">
        <f>D116+D101+D93+D75+D66+D52+D44+D36+D21+D13</f>
        <v>#REF!</v>
      </c>
      <c r="E117" s="22">
        <v>100</v>
      </c>
      <c r="F117" s="12"/>
    </row>
  </sheetData>
  <sheetProtection/>
  <mergeCells count="20">
    <mergeCell ref="A106:F106"/>
    <mergeCell ref="A57:A58"/>
    <mergeCell ref="A5:A6"/>
    <mergeCell ref="A31:A32"/>
    <mergeCell ref="A107:A108"/>
    <mergeCell ref="A28:F28"/>
    <mergeCell ref="A29:F29"/>
    <mergeCell ref="A30:F30"/>
    <mergeCell ref="A54:F54"/>
    <mergeCell ref="A55:F55"/>
    <mergeCell ref="A2:F2"/>
    <mergeCell ref="A3:F3"/>
    <mergeCell ref="A4:F4"/>
    <mergeCell ref="A82:A83"/>
    <mergeCell ref="A104:F104"/>
    <mergeCell ref="A105:F105"/>
    <mergeCell ref="A56:F56"/>
    <mergeCell ref="A79:F79"/>
    <mergeCell ref="A80:F80"/>
    <mergeCell ref="A81:F81"/>
  </mergeCells>
  <printOptions/>
  <pageMargins left="0.196850393700787" right="0" top="0.669291338582677" bottom="0.236220472440945" header="0.236220472440945" footer="0.15748031496063"/>
  <pageSetup firstPageNumber="4" useFirstPageNumber="1" horizontalDpi="600" verticalDpi="600" orientation="landscape" paperSize="9" r:id="rId1"/>
  <headerFooter scaleWithDoc="0" alignWithMargins="0">
    <oddFooter>&amp;Rหน้า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00"/>
  <sheetViews>
    <sheetView view="pageLayout" zoomScale="98" zoomScaleSheetLayoutView="100" zoomScalePageLayoutView="98" workbookViewId="0" topLeftCell="A1">
      <selection activeCell="J597" sqref="J597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33.421875" style="0" customWidth="1"/>
    <col min="4" max="4" width="12.7109375" style="0" customWidth="1"/>
    <col min="5" max="5" width="12.8515625" style="0" customWidth="1"/>
    <col min="6" max="6" width="11.421875" style="0" customWidth="1"/>
    <col min="7" max="12" width="3.14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3.140625" style="0" customWidth="1"/>
    <col min="18" max="18" width="3.7109375" style="0" customWidth="1"/>
  </cols>
  <sheetData>
    <row r="1" spans="1:18" ht="20.25">
      <c r="A1" s="275" t="s">
        <v>119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20.25">
      <c r="A2" s="276" t="s">
        <v>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20.25">
      <c r="A3" s="276" t="s">
        <v>320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8" ht="20.25">
      <c r="A4" s="276" t="s">
        <v>317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20.25">
      <c r="A5" s="36" t="s">
        <v>299</v>
      </c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20.25">
      <c r="A6" s="37" t="s">
        <v>138</v>
      </c>
      <c r="B6" s="37"/>
      <c r="C6" s="3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0.25">
      <c r="A7" s="37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0.25">
      <c r="A8" s="40" t="s">
        <v>9</v>
      </c>
      <c r="B8" s="40" t="s">
        <v>11</v>
      </c>
      <c r="C8" s="40" t="s">
        <v>12</v>
      </c>
      <c r="D8" s="40" t="s">
        <v>6</v>
      </c>
      <c r="E8" s="40" t="s">
        <v>13</v>
      </c>
      <c r="F8" s="40" t="s">
        <v>15</v>
      </c>
      <c r="G8" s="271" t="s">
        <v>388</v>
      </c>
      <c r="H8" s="272"/>
      <c r="I8" s="273"/>
      <c r="J8" s="274" t="s">
        <v>321</v>
      </c>
      <c r="K8" s="274"/>
      <c r="L8" s="274"/>
      <c r="M8" s="274"/>
      <c r="N8" s="274"/>
      <c r="O8" s="274"/>
      <c r="P8" s="274"/>
      <c r="Q8" s="274"/>
      <c r="R8" s="274"/>
    </row>
    <row r="9" spans="1:18" ht="20.25">
      <c r="A9" s="41" t="s">
        <v>10</v>
      </c>
      <c r="B9" s="41"/>
      <c r="C9" s="41"/>
      <c r="D9" s="41"/>
      <c r="E9" s="41" t="s">
        <v>14</v>
      </c>
      <c r="F9" s="41" t="s">
        <v>14</v>
      </c>
      <c r="G9" s="42" t="s">
        <v>16</v>
      </c>
      <c r="H9" s="42" t="s">
        <v>17</v>
      </c>
      <c r="I9" s="42" t="s">
        <v>18</v>
      </c>
      <c r="J9" s="42" t="s">
        <v>19</v>
      </c>
      <c r="K9" s="42" t="s">
        <v>20</v>
      </c>
      <c r="L9" s="42" t="s">
        <v>21</v>
      </c>
      <c r="M9" s="42" t="s">
        <v>22</v>
      </c>
      <c r="N9" s="42" t="s">
        <v>23</v>
      </c>
      <c r="O9" s="42" t="s">
        <v>24</v>
      </c>
      <c r="P9" s="42" t="s">
        <v>25</v>
      </c>
      <c r="Q9" s="42" t="s">
        <v>26</v>
      </c>
      <c r="R9" s="42" t="s">
        <v>27</v>
      </c>
    </row>
    <row r="10" spans="1:18" ht="20.25">
      <c r="A10" s="43">
        <v>1</v>
      </c>
      <c r="B10" s="44" t="s">
        <v>37</v>
      </c>
      <c r="C10" s="93" t="s">
        <v>38</v>
      </c>
      <c r="D10" s="46">
        <v>10000</v>
      </c>
      <c r="E10" s="47" t="s">
        <v>30</v>
      </c>
      <c r="F10" s="47" t="s">
        <v>28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0.25">
      <c r="A11" s="45"/>
      <c r="B11" s="48" t="s">
        <v>322</v>
      </c>
      <c r="C11" s="92" t="s">
        <v>212</v>
      </c>
      <c r="D11" s="50"/>
      <c r="E11" s="49"/>
      <c r="F11" s="5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0.25">
      <c r="A12" s="49"/>
      <c r="B12" s="52"/>
      <c r="C12" s="93" t="s">
        <v>211</v>
      </c>
      <c r="D12" s="53"/>
      <c r="E12" s="51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20.25">
      <c r="A13" s="49"/>
      <c r="B13" s="48"/>
      <c r="C13" s="92" t="s">
        <v>36</v>
      </c>
      <c r="D13" s="50"/>
      <c r="E13" s="49"/>
      <c r="F13" s="4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0.25">
      <c r="A14" s="49"/>
      <c r="B14" s="48"/>
      <c r="C14" s="91"/>
      <c r="D14" s="50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20.25">
      <c r="A15" s="49"/>
      <c r="B15" s="48"/>
      <c r="C15" s="91"/>
      <c r="D15" s="50"/>
      <c r="E15" s="51"/>
      <c r="F15" s="51"/>
      <c r="G15" s="55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0.25">
      <c r="A16" s="49">
        <v>2</v>
      </c>
      <c r="B16" s="48" t="s">
        <v>131</v>
      </c>
      <c r="C16" s="92" t="s">
        <v>213</v>
      </c>
      <c r="D16" s="56">
        <v>12000</v>
      </c>
      <c r="E16" s="45" t="s">
        <v>30</v>
      </c>
      <c r="F16" s="45" t="s">
        <v>28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20.25">
      <c r="A17" s="57"/>
      <c r="B17" s="52" t="s">
        <v>132</v>
      </c>
      <c r="C17" s="93" t="s">
        <v>214</v>
      </c>
      <c r="D17" s="53"/>
      <c r="E17" s="58"/>
      <c r="F17" s="5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0.25">
      <c r="A18" s="49"/>
      <c r="B18" s="48" t="s">
        <v>323</v>
      </c>
      <c r="C18" s="92" t="s">
        <v>215</v>
      </c>
      <c r="D18" s="50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0.25">
      <c r="A19" s="49"/>
      <c r="B19" s="48"/>
      <c r="C19" s="91"/>
      <c r="D19" s="50"/>
      <c r="E19" s="51"/>
      <c r="F19" s="51"/>
      <c r="G19" s="55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2"/>
    </row>
    <row r="20" spans="1:18" ht="20.25">
      <c r="A20" s="49"/>
      <c r="B20" s="48"/>
      <c r="C20" s="91"/>
      <c r="D20" s="50"/>
      <c r="E20" s="51"/>
      <c r="F20" s="51"/>
      <c r="G20" s="5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9"/>
    </row>
    <row r="21" spans="1:18" ht="20.25">
      <c r="A21" s="49">
        <v>3</v>
      </c>
      <c r="B21" s="48" t="s">
        <v>134</v>
      </c>
      <c r="C21" s="93" t="s">
        <v>126</v>
      </c>
      <c r="D21" s="50">
        <v>150000</v>
      </c>
      <c r="E21" s="45" t="s">
        <v>30</v>
      </c>
      <c r="F21" s="45" t="s">
        <v>28</v>
      </c>
      <c r="G21" s="5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59"/>
    </row>
    <row r="22" spans="1:18" ht="20.25">
      <c r="A22" s="49"/>
      <c r="B22" s="48" t="s">
        <v>133</v>
      </c>
      <c r="C22" s="92" t="s">
        <v>127</v>
      </c>
      <c r="D22" s="50"/>
      <c r="E22" s="51"/>
      <c r="F22" s="51"/>
      <c r="G22" s="5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20.25">
      <c r="A23" s="49"/>
      <c r="B23" s="48" t="s">
        <v>135</v>
      </c>
      <c r="C23" s="93" t="s">
        <v>125</v>
      </c>
      <c r="D23" s="50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20.25">
      <c r="A24" s="49"/>
      <c r="B24" s="48" t="s">
        <v>323</v>
      </c>
      <c r="C24" s="91"/>
      <c r="D24" s="50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0.25">
      <c r="A25" s="49"/>
      <c r="B25" s="48"/>
      <c r="C25" s="91"/>
      <c r="D25" s="50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20.25">
      <c r="A26" s="49">
        <v>4</v>
      </c>
      <c r="B26" s="48" t="s">
        <v>136</v>
      </c>
      <c r="C26" s="92" t="s">
        <v>128</v>
      </c>
      <c r="D26" s="50">
        <v>20000</v>
      </c>
      <c r="E26" s="45" t="s">
        <v>30</v>
      </c>
      <c r="F26" s="45" t="s">
        <v>28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20.25">
      <c r="A27" s="49"/>
      <c r="B27" s="48" t="s">
        <v>137</v>
      </c>
      <c r="C27" s="92" t="s">
        <v>136</v>
      </c>
      <c r="D27" s="50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20.25">
      <c r="A28" s="49"/>
      <c r="B28" s="48" t="s">
        <v>324</v>
      </c>
      <c r="C28" s="92" t="s">
        <v>137</v>
      </c>
      <c r="D28" s="50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20.25">
      <c r="A29" s="57"/>
      <c r="B29" s="59"/>
      <c r="C29" s="57"/>
      <c r="D29" s="73"/>
      <c r="E29" s="74"/>
      <c r="F29" s="7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ht="20.25">
      <c r="A30" s="75"/>
      <c r="B30" s="75" t="s">
        <v>29</v>
      </c>
      <c r="C30" s="75" t="s">
        <v>538</v>
      </c>
      <c r="D30" s="76">
        <f>SUM(D10:D29)</f>
        <v>192000</v>
      </c>
      <c r="E30" s="107"/>
      <c r="F30" s="107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18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 t="s">
        <v>118</v>
      </c>
      <c r="R31" s="64"/>
    </row>
    <row r="32" spans="1:18" ht="20.25">
      <c r="A32" s="275" t="s">
        <v>119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</row>
    <row r="33" spans="1:18" ht="20.25">
      <c r="A33" s="276" t="s">
        <v>8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</row>
    <row r="34" spans="1:18" ht="20.25">
      <c r="A34" s="276" t="s">
        <v>320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</row>
    <row r="35" spans="1:18" ht="20.25">
      <c r="A35" s="276" t="s">
        <v>317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</row>
    <row r="36" spans="1:18" ht="20.25">
      <c r="A36" s="36" t="s">
        <v>299</v>
      </c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20.25">
      <c r="A37" s="37" t="s">
        <v>141</v>
      </c>
      <c r="B37" s="37"/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0.25">
      <c r="A38" s="37"/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20.25">
      <c r="A39" s="40" t="s">
        <v>9</v>
      </c>
      <c r="B39" s="40" t="s">
        <v>11</v>
      </c>
      <c r="C39" s="40" t="s">
        <v>12</v>
      </c>
      <c r="D39" s="40" t="s">
        <v>6</v>
      </c>
      <c r="E39" s="40" t="s">
        <v>13</v>
      </c>
      <c r="F39" s="40" t="s">
        <v>15</v>
      </c>
      <c r="G39" s="271" t="s">
        <v>388</v>
      </c>
      <c r="H39" s="272"/>
      <c r="I39" s="273"/>
      <c r="J39" s="274" t="s">
        <v>321</v>
      </c>
      <c r="K39" s="274"/>
      <c r="L39" s="274"/>
      <c r="M39" s="274"/>
      <c r="N39" s="274"/>
      <c r="O39" s="274"/>
      <c r="P39" s="274"/>
      <c r="Q39" s="274"/>
      <c r="R39" s="274"/>
    </row>
    <row r="40" spans="1:18" ht="20.25">
      <c r="A40" s="41" t="s">
        <v>10</v>
      </c>
      <c r="B40" s="41"/>
      <c r="C40" s="41"/>
      <c r="D40" s="41"/>
      <c r="E40" s="41" t="s">
        <v>14</v>
      </c>
      <c r="F40" s="41" t="s">
        <v>14</v>
      </c>
      <c r="G40" s="42" t="s">
        <v>16</v>
      </c>
      <c r="H40" s="42" t="s">
        <v>17</v>
      </c>
      <c r="I40" s="42" t="s">
        <v>18</v>
      </c>
      <c r="J40" s="42" t="s">
        <v>19</v>
      </c>
      <c r="K40" s="42" t="s">
        <v>20</v>
      </c>
      <c r="L40" s="42" t="s">
        <v>21</v>
      </c>
      <c r="M40" s="42" t="s">
        <v>22</v>
      </c>
      <c r="N40" s="42" t="s">
        <v>23</v>
      </c>
      <c r="O40" s="42" t="s">
        <v>24</v>
      </c>
      <c r="P40" s="42" t="s">
        <v>25</v>
      </c>
      <c r="Q40" s="42" t="s">
        <v>26</v>
      </c>
      <c r="R40" s="42" t="s">
        <v>27</v>
      </c>
    </row>
    <row r="41" spans="1:18" ht="20.25">
      <c r="A41" s="43">
        <v>1</v>
      </c>
      <c r="B41" s="44" t="s">
        <v>139</v>
      </c>
      <c r="C41" s="92" t="s">
        <v>216</v>
      </c>
      <c r="D41" s="46">
        <v>100000</v>
      </c>
      <c r="E41" s="47" t="s">
        <v>30</v>
      </c>
      <c r="F41" s="47" t="s">
        <v>33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20.25">
      <c r="A42" s="45"/>
      <c r="B42" s="48" t="s">
        <v>140</v>
      </c>
      <c r="C42" s="93" t="s">
        <v>217</v>
      </c>
      <c r="D42" s="50"/>
      <c r="E42" s="49"/>
      <c r="F42" s="51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20.25">
      <c r="A43" s="49"/>
      <c r="B43" s="48" t="s">
        <v>325</v>
      </c>
      <c r="C43" s="92" t="s">
        <v>218</v>
      </c>
      <c r="D43" s="53"/>
      <c r="E43" s="5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ht="20.25">
      <c r="A44" s="49"/>
      <c r="B44" s="48"/>
      <c r="C44" s="93" t="s">
        <v>219</v>
      </c>
      <c r="D44" s="50"/>
      <c r="E44" s="49"/>
      <c r="F44" s="49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20.25">
      <c r="A45" s="45"/>
      <c r="B45" s="52"/>
      <c r="C45" s="92" t="s">
        <v>220</v>
      </c>
      <c r="D45" s="53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ht="20.25">
      <c r="A46" s="49"/>
      <c r="B46" s="48"/>
      <c r="C46" s="92" t="s">
        <v>221</v>
      </c>
      <c r="D46" s="56"/>
      <c r="E46" s="49"/>
      <c r="F46" s="49"/>
      <c r="G46" s="55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20.25">
      <c r="A47" s="57"/>
      <c r="B47" s="52"/>
      <c r="C47" s="45"/>
      <c r="D47" s="53"/>
      <c r="E47" s="45"/>
      <c r="F47" s="45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20.25">
      <c r="A48" s="75"/>
      <c r="B48" s="75" t="s">
        <v>29</v>
      </c>
      <c r="C48" s="75" t="s">
        <v>539</v>
      </c>
      <c r="D48" s="76">
        <f>D41</f>
        <v>100000</v>
      </c>
      <c r="E48" s="107"/>
      <c r="F48" s="107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1:18" ht="20.25">
      <c r="A49" s="108"/>
      <c r="B49" s="109"/>
      <c r="C49" s="108"/>
      <c r="D49" s="110"/>
      <c r="E49" s="111"/>
      <c r="F49" s="111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20.25">
      <c r="A50" s="77"/>
      <c r="B50" s="78"/>
      <c r="C50" s="79"/>
      <c r="D50" s="80"/>
      <c r="E50" s="77"/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18" ht="20.25">
      <c r="A51" s="77"/>
      <c r="B51" s="78"/>
      <c r="C51" s="79"/>
      <c r="D51" s="80"/>
      <c r="E51" s="89"/>
      <c r="F51" s="89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8" ht="20.25">
      <c r="A52" s="77"/>
      <c r="B52" s="78"/>
      <c r="C52" s="79"/>
      <c r="D52" s="80"/>
      <c r="E52" s="89"/>
      <c r="F52" s="89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ht="20.25">
      <c r="A53" s="77"/>
      <c r="B53" s="78"/>
      <c r="C53" s="77"/>
      <c r="D53" s="80"/>
      <c r="E53" s="89"/>
      <c r="F53" s="89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8" ht="20.25">
      <c r="A54" s="77"/>
      <c r="B54" s="78"/>
      <c r="C54" s="77"/>
      <c r="D54" s="80"/>
      <c r="E54" s="77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20.25">
      <c r="A55" s="77"/>
      <c r="B55" s="78"/>
      <c r="C55" s="77"/>
      <c r="D55" s="80"/>
      <c r="E55" s="89"/>
      <c r="F55" s="8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ht="20.25">
      <c r="A56" s="77"/>
      <c r="B56" s="78"/>
      <c r="C56" s="77"/>
      <c r="D56" s="80"/>
      <c r="E56" s="89"/>
      <c r="F56" s="89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18" ht="20.25">
      <c r="A57" s="77"/>
      <c r="B57" s="78"/>
      <c r="C57" s="77"/>
      <c r="D57" s="80"/>
      <c r="E57" s="89"/>
      <c r="F57" s="89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18" ht="20.25">
      <c r="A58" s="77"/>
      <c r="B58" s="78"/>
      <c r="C58" s="77"/>
      <c r="D58" s="80"/>
      <c r="E58" s="89"/>
      <c r="F58" s="89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1:18" ht="20.25">
      <c r="A59" s="77"/>
      <c r="B59" s="78"/>
      <c r="C59" s="77"/>
      <c r="D59" s="80"/>
      <c r="E59" s="89"/>
      <c r="F59" s="89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18" ht="20.25">
      <c r="A60" s="77"/>
      <c r="B60" s="78"/>
      <c r="C60" s="77"/>
      <c r="D60" s="80"/>
      <c r="E60" s="89"/>
      <c r="F60" s="89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ht="2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20.25">
      <c r="A62" s="275" t="s">
        <v>119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</row>
    <row r="63" spans="1:18" ht="20.25">
      <c r="A63" s="276" t="s">
        <v>8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</row>
    <row r="64" spans="1:18" ht="20.25">
      <c r="A64" s="276" t="s">
        <v>320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</row>
    <row r="65" spans="1:18" ht="20.25">
      <c r="A65" s="276" t="s">
        <v>317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</row>
    <row r="66" spans="1:18" ht="20.25">
      <c r="A66" s="277" t="s">
        <v>301</v>
      </c>
      <c r="B66" s="277"/>
      <c r="C66" s="277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20.25">
      <c r="A67" s="37" t="s">
        <v>142</v>
      </c>
      <c r="B67" s="37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20.25">
      <c r="A68" s="37"/>
      <c r="B68" s="3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20.25">
      <c r="A69" s="40" t="s">
        <v>9</v>
      </c>
      <c r="B69" s="40" t="s">
        <v>11</v>
      </c>
      <c r="C69" s="40" t="s">
        <v>12</v>
      </c>
      <c r="D69" s="40" t="s">
        <v>6</v>
      </c>
      <c r="E69" s="40" t="s">
        <v>13</v>
      </c>
      <c r="F69" s="40" t="s">
        <v>15</v>
      </c>
      <c r="G69" s="271" t="s">
        <v>388</v>
      </c>
      <c r="H69" s="272"/>
      <c r="I69" s="273"/>
      <c r="J69" s="274" t="s">
        <v>321</v>
      </c>
      <c r="K69" s="274"/>
      <c r="L69" s="274"/>
      <c r="M69" s="274"/>
      <c r="N69" s="274"/>
      <c r="O69" s="274"/>
      <c r="P69" s="274"/>
      <c r="Q69" s="274"/>
      <c r="R69" s="274"/>
    </row>
    <row r="70" spans="1:18" ht="20.25">
      <c r="A70" s="41" t="s">
        <v>10</v>
      </c>
      <c r="B70" s="41"/>
      <c r="C70" s="41"/>
      <c r="D70" s="41"/>
      <c r="E70" s="41" t="s">
        <v>14</v>
      </c>
      <c r="F70" s="41" t="s">
        <v>14</v>
      </c>
      <c r="G70" s="42" t="s">
        <v>16</v>
      </c>
      <c r="H70" s="42" t="s">
        <v>17</v>
      </c>
      <c r="I70" s="42" t="s">
        <v>18</v>
      </c>
      <c r="J70" s="42" t="s">
        <v>19</v>
      </c>
      <c r="K70" s="42" t="s">
        <v>20</v>
      </c>
      <c r="L70" s="42" t="s">
        <v>21</v>
      </c>
      <c r="M70" s="42" t="s">
        <v>22</v>
      </c>
      <c r="N70" s="42" t="s">
        <v>23</v>
      </c>
      <c r="O70" s="42" t="s">
        <v>24</v>
      </c>
      <c r="P70" s="42" t="s">
        <v>25</v>
      </c>
      <c r="Q70" s="42" t="s">
        <v>26</v>
      </c>
      <c r="R70" s="42" t="s">
        <v>27</v>
      </c>
    </row>
    <row r="71" spans="1:18" ht="20.25">
      <c r="A71" s="43">
        <v>1</v>
      </c>
      <c r="B71" s="44" t="s">
        <v>144</v>
      </c>
      <c r="C71" s="100" t="s">
        <v>222</v>
      </c>
      <c r="D71" s="46">
        <v>30000</v>
      </c>
      <c r="E71" s="47" t="s">
        <v>30</v>
      </c>
      <c r="F71" s="47" t="s">
        <v>28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ht="20.25">
      <c r="A72" s="45"/>
      <c r="B72" s="48" t="s">
        <v>143</v>
      </c>
      <c r="C72" s="92" t="s">
        <v>223</v>
      </c>
      <c r="D72" s="50"/>
      <c r="E72" s="49"/>
      <c r="F72" s="51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20.25">
      <c r="A73" s="49"/>
      <c r="B73" s="48" t="s">
        <v>326</v>
      </c>
      <c r="C73" s="93" t="s">
        <v>224</v>
      </c>
      <c r="D73" s="53"/>
      <c r="E73" s="51"/>
      <c r="F73" s="51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 ht="20.25">
      <c r="A74" s="57"/>
      <c r="B74" s="59"/>
      <c r="C74" s="57"/>
      <c r="D74" s="73"/>
      <c r="E74" s="57"/>
      <c r="F74" s="57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ht="20.25">
      <c r="A75" s="75"/>
      <c r="B75" s="75" t="s">
        <v>29</v>
      </c>
      <c r="C75" s="75" t="s">
        <v>539</v>
      </c>
      <c r="D75" s="76">
        <f>D71</f>
        <v>30000</v>
      </c>
      <c r="E75" s="107"/>
      <c r="F75" s="107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1:18" ht="20.25">
      <c r="A76" s="108"/>
      <c r="B76" s="109"/>
      <c r="C76" s="108"/>
      <c r="D76" s="110"/>
      <c r="E76" s="108"/>
      <c r="F76" s="108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1:18" ht="20.25">
      <c r="A77" s="77"/>
      <c r="B77" s="78"/>
      <c r="C77" s="77"/>
      <c r="D77" s="80"/>
      <c r="E77" s="77"/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1:18" ht="20.25">
      <c r="A78" s="77"/>
      <c r="B78" s="78"/>
      <c r="C78" s="77"/>
      <c r="D78" s="80"/>
      <c r="E78" s="89"/>
      <c r="F78" s="89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1:18" ht="20.25">
      <c r="A79" s="77"/>
      <c r="B79" s="78"/>
      <c r="C79" s="77"/>
      <c r="D79" s="80"/>
      <c r="E79" s="89"/>
      <c r="F79" s="89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1:18" ht="20.25">
      <c r="A80" s="77"/>
      <c r="B80" s="78"/>
      <c r="C80" s="79"/>
      <c r="D80" s="80"/>
      <c r="E80" s="77"/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1:18" ht="20.25">
      <c r="A81" s="77"/>
      <c r="B81" s="78"/>
      <c r="C81" s="79"/>
      <c r="D81" s="80"/>
      <c r="E81" s="89"/>
      <c r="F81" s="89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1:18" ht="20.25">
      <c r="A82" s="77"/>
      <c r="B82" s="78"/>
      <c r="C82" s="79"/>
      <c r="D82" s="80"/>
      <c r="E82" s="89"/>
      <c r="F82" s="89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1:18" ht="20.25">
      <c r="A83" s="77"/>
      <c r="B83" s="78"/>
      <c r="C83" s="77"/>
      <c r="D83" s="80"/>
      <c r="E83" s="89"/>
      <c r="F83" s="89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1:18" ht="20.25">
      <c r="A84" s="77"/>
      <c r="B84" s="78"/>
      <c r="C84" s="77"/>
      <c r="D84" s="80"/>
      <c r="E84" s="77"/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1:18" ht="20.25">
      <c r="A85" s="77"/>
      <c r="B85" s="78"/>
      <c r="C85" s="77"/>
      <c r="D85" s="80"/>
      <c r="E85" s="89"/>
      <c r="F85" s="89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1:18" ht="20.25">
      <c r="A86" s="77"/>
      <c r="B86" s="78"/>
      <c r="C86" s="77"/>
      <c r="D86" s="80"/>
      <c r="E86" s="89"/>
      <c r="F86" s="89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1:18" ht="20.25">
      <c r="A87" s="77"/>
      <c r="B87" s="78"/>
      <c r="C87" s="77"/>
      <c r="D87" s="80"/>
      <c r="E87" s="89"/>
      <c r="F87" s="89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1:18" ht="20.25">
      <c r="A88" s="77"/>
      <c r="B88" s="78"/>
      <c r="C88" s="77"/>
      <c r="D88" s="80"/>
      <c r="E88" s="89"/>
      <c r="F88" s="89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1:18" ht="20.25">
      <c r="A89" s="77"/>
      <c r="B89" s="78"/>
      <c r="C89" s="77"/>
      <c r="D89" s="80"/>
      <c r="E89" s="89"/>
      <c r="F89" s="89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1:18" ht="20.25">
      <c r="A90" s="77"/>
      <c r="B90" s="78"/>
      <c r="C90" s="77"/>
      <c r="D90" s="80"/>
      <c r="E90" s="89"/>
      <c r="F90" s="89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1:18" ht="2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20.25">
      <c r="A92" s="275" t="s">
        <v>119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</row>
    <row r="93" spans="1:18" ht="20.25">
      <c r="A93" s="276" t="s">
        <v>8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</row>
    <row r="94" spans="1:18" ht="20.25">
      <c r="A94" s="276" t="s">
        <v>320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</row>
    <row r="95" spans="1:18" ht="20.25">
      <c r="A95" s="276" t="s">
        <v>317</v>
      </c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</row>
    <row r="96" spans="1:18" ht="20.25">
      <c r="A96" s="277" t="s">
        <v>303</v>
      </c>
      <c r="B96" s="27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20.25">
      <c r="A97" s="65" t="s">
        <v>145</v>
      </c>
      <c r="B97" s="37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1:18" ht="20.25">
      <c r="A98" s="37"/>
      <c r="B98" s="37"/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20.25">
      <c r="A99" s="40" t="s">
        <v>9</v>
      </c>
      <c r="B99" s="40" t="s">
        <v>11</v>
      </c>
      <c r="C99" s="40" t="s">
        <v>12</v>
      </c>
      <c r="D99" s="40" t="s">
        <v>6</v>
      </c>
      <c r="E99" s="40" t="s">
        <v>13</v>
      </c>
      <c r="F99" s="40" t="s">
        <v>15</v>
      </c>
      <c r="G99" s="271" t="s">
        <v>388</v>
      </c>
      <c r="H99" s="272"/>
      <c r="I99" s="273"/>
      <c r="J99" s="274" t="s">
        <v>321</v>
      </c>
      <c r="K99" s="274"/>
      <c r="L99" s="274"/>
      <c r="M99" s="274"/>
      <c r="N99" s="274"/>
      <c r="O99" s="274"/>
      <c r="P99" s="274"/>
      <c r="Q99" s="274"/>
      <c r="R99" s="274"/>
    </row>
    <row r="100" spans="1:18" ht="20.25">
      <c r="A100" s="41" t="s">
        <v>10</v>
      </c>
      <c r="B100" s="41"/>
      <c r="C100" s="41"/>
      <c r="D100" s="41"/>
      <c r="E100" s="41" t="s">
        <v>14</v>
      </c>
      <c r="F100" s="41" t="s">
        <v>14</v>
      </c>
      <c r="G100" s="42" t="s">
        <v>16</v>
      </c>
      <c r="H100" s="42" t="s">
        <v>17</v>
      </c>
      <c r="I100" s="42" t="s">
        <v>18</v>
      </c>
      <c r="J100" s="42" t="s">
        <v>19</v>
      </c>
      <c r="K100" s="42" t="s">
        <v>20</v>
      </c>
      <c r="L100" s="42" t="s">
        <v>21</v>
      </c>
      <c r="M100" s="42" t="s">
        <v>22</v>
      </c>
      <c r="N100" s="42" t="s">
        <v>23</v>
      </c>
      <c r="O100" s="42" t="s">
        <v>24</v>
      </c>
      <c r="P100" s="42" t="s">
        <v>25</v>
      </c>
      <c r="Q100" s="42" t="s">
        <v>26</v>
      </c>
      <c r="R100" s="42" t="s">
        <v>27</v>
      </c>
    </row>
    <row r="101" spans="1:18" ht="20.25">
      <c r="A101" s="43">
        <v>1</v>
      </c>
      <c r="B101" s="44" t="s">
        <v>146</v>
      </c>
      <c r="C101" s="112" t="s">
        <v>230</v>
      </c>
      <c r="D101" s="46">
        <v>15000</v>
      </c>
      <c r="E101" s="47" t="s">
        <v>30</v>
      </c>
      <c r="F101" s="49" t="s">
        <v>34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ht="20.25">
      <c r="A102" s="45"/>
      <c r="B102" s="48" t="s">
        <v>147</v>
      </c>
      <c r="C102" s="92" t="s">
        <v>146</v>
      </c>
      <c r="D102" s="50"/>
      <c r="E102" s="49"/>
      <c r="F102" s="5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20.25">
      <c r="A103" s="49"/>
      <c r="B103" s="48" t="s">
        <v>327</v>
      </c>
      <c r="C103" s="93" t="s">
        <v>229</v>
      </c>
      <c r="D103" s="50"/>
      <c r="E103" s="51"/>
      <c r="F103" s="51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ht="20.25">
      <c r="A104" s="49"/>
      <c r="B104" s="48"/>
      <c r="C104" s="92"/>
      <c r="D104" s="50"/>
      <c r="E104" s="51"/>
      <c r="F104" s="51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1:18" ht="20.25">
      <c r="A105" s="49"/>
      <c r="B105" s="48"/>
      <c r="C105" s="92"/>
      <c r="D105" s="50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20.25">
      <c r="A106" s="49">
        <v>2</v>
      </c>
      <c r="B106" s="48" t="s">
        <v>148</v>
      </c>
      <c r="C106" s="113" t="s">
        <v>39</v>
      </c>
      <c r="D106" s="50">
        <v>30000</v>
      </c>
      <c r="E106" s="49" t="s">
        <v>30</v>
      </c>
      <c r="F106" s="49" t="s">
        <v>34</v>
      </c>
      <c r="G106" s="55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20.25">
      <c r="A107" s="45"/>
      <c r="B107" s="52" t="s">
        <v>149</v>
      </c>
      <c r="C107" s="92" t="s">
        <v>236</v>
      </c>
      <c r="D107" s="53"/>
      <c r="E107" s="51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20.25">
      <c r="A108" s="49"/>
      <c r="B108" s="48" t="s">
        <v>327</v>
      </c>
      <c r="C108" s="91" t="s">
        <v>225</v>
      </c>
      <c r="D108" s="50"/>
      <c r="E108" s="51"/>
      <c r="F108" s="51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20.25">
      <c r="A109" s="49"/>
      <c r="B109" s="48"/>
      <c r="C109" s="92"/>
      <c r="D109" s="50"/>
      <c r="E109" s="51"/>
      <c r="F109" s="51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 ht="20.25">
      <c r="A110" s="49"/>
      <c r="B110" s="48"/>
      <c r="C110" s="92"/>
      <c r="D110" s="50"/>
      <c r="E110" s="51"/>
      <c r="F110" s="51"/>
      <c r="G110" s="55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52"/>
    </row>
    <row r="111" spans="1:18" ht="20.25">
      <c r="A111" s="57">
        <v>3</v>
      </c>
      <c r="B111" s="52" t="s">
        <v>151</v>
      </c>
      <c r="C111" s="93" t="s">
        <v>126</v>
      </c>
      <c r="D111" s="50">
        <v>30000</v>
      </c>
      <c r="E111" s="49" t="s">
        <v>30</v>
      </c>
      <c r="F111" s="49" t="s">
        <v>34</v>
      </c>
      <c r="G111" s="55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59"/>
    </row>
    <row r="112" spans="1:18" ht="20.25">
      <c r="A112" s="49"/>
      <c r="B112" s="48" t="s">
        <v>150</v>
      </c>
      <c r="C112" s="92" t="s">
        <v>127</v>
      </c>
      <c r="D112" s="50"/>
      <c r="E112" s="51"/>
      <c r="F112" s="51"/>
      <c r="G112" s="55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59"/>
    </row>
    <row r="113" spans="1:18" ht="20.25">
      <c r="A113" s="49"/>
      <c r="B113" s="48" t="s">
        <v>152</v>
      </c>
      <c r="C113" s="93" t="s">
        <v>125</v>
      </c>
      <c r="D113" s="50"/>
      <c r="E113" s="51"/>
      <c r="F113" s="51"/>
      <c r="G113" s="55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1:18" ht="20.25">
      <c r="A114" s="49"/>
      <c r="B114" s="48" t="s">
        <v>328</v>
      </c>
      <c r="C114" s="92"/>
      <c r="D114" s="50"/>
      <c r="E114" s="51"/>
      <c r="F114" s="51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1:18" ht="20.25">
      <c r="A115" s="49"/>
      <c r="B115" s="48"/>
      <c r="C115" s="92"/>
      <c r="D115" s="50"/>
      <c r="E115" s="51"/>
      <c r="F115" s="51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</row>
    <row r="116" spans="1:18" ht="20.25">
      <c r="A116" s="49">
        <v>4</v>
      </c>
      <c r="B116" s="48" t="s">
        <v>153</v>
      </c>
      <c r="C116" s="92" t="s">
        <v>228</v>
      </c>
      <c r="D116" s="50">
        <v>30000</v>
      </c>
      <c r="E116" s="49" t="s">
        <v>30</v>
      </c>
      <c r="F116" s="49" t="s">
        <v>34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ht="20.25">
      <c r="A117" s="49"/>
      <c r="B117" s="48" t="s">
        <v>154</v>
      </c>
      <c r="C117" s="92" t="s">
        <v>227</v>
      </c>
      <c r="D117" s="50"/>
      <c r="E117" s="51"/>
      <c r="F117" s="51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8" ht="20.25">
      <c r="A118" s="49"/>
      <c r="B118" s="48" t="s">
        <v>328</v>
      </c>
      <c r="C118" s="93" t="s">
        <v>226</v>
      </c>
      <c r="D118" s="50"/>
      <c r="E118" s="51"/>
      <c r="F118" s="51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8" ht="20.25">
      <c r="A119" s="57"/>
      <c r="B119" s="59"/>
      <c r="C119" s="114"/>
      <c r="D119" s="73"/>
      <c r="E119" s="74"/>
      <c r="F119" s="74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</row>
    <row r="120" spans="1:18" ht="20.25">
      <c r="A120" s="75"/>
      <c r="B120" s="106" t="s">
        <v>29</v>
      </c>
      <c r="C120" s="75" t="s">
        <v>538</v>
      </c>
      <c r="D120" s="76">
        <f>SUM(D101:D119)</f>
        <v>105000</v>
      </c>
      <c r="E120" s="107"/>
      <c r="F120" s="107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1:18" ht="2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ht="20.25">
      <c r="A122" s="275" t="s">
        <v>119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</row>
    <row r="123" spans="1:18" ht="20.25">
      <c r="A123" s="276" t="s">
        <v>8</v>
      </c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</row>
    <row r="124" spans="1:18" ht="20.25">
      <c r="A124" s="276" t="s">
        <v>320</v>
      </c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</row>
    <row r="125" spans="1:18" ht="20.25">
      <c r="A125" s="276" t="s">
        <v>317</v>
      </c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</row>
    <row r="126" spans="1:18" ht="20.25">
      <c r="A126" s="277" t="s">
        <v>303</v>
      </c>
      <c r="B126" s="27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20.25">
      <c r="A127" s="65" t="s">
        <v>155</v>
      </c>
      <c r="B127" s="37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1:18" ht="20.25">
      <c r="A128" s="37"/>
      <c r="B128" s="37"/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20.25">
      <c r="A129" s="40" t="s">
        <v>9</v>
      </c>
      <c r="B129" s="40" t="s">
        <v>11</v>
      </c>
      <c r="C129" s="40" t="s">
        <v>12</v>
      </c>
      <c r="D129" s="40" t="s">
        <v>6</v>
      </c>
      <c r="E129" s="40" t="s">
        <v>13</v>
      </c>
      <c r="F129" s="40" t="s">
        <v>15</v>
      </c>
      <c r="G129" s="271" t="s">
        <v>388</v>
      </c>
      <c r="H129" s="272"/>
      <c r="I129" s="273"/>
      <c r="J129" s="274" t="s">
        <v>321</v>
      </c>
      <c r="K129" s="274"/>
      <c r="L129" s="274"/>
      <c r="M129" s="274"/>
      <c r="N129" s="274"/>
      <c r="O129" s="274"/>
      <c r="P129" s="274"/>
      <c r="Q129" s="274"/>
      <c r="R129" s="274"/>
    </row>
    <row r="130" spans="1:18" ht="20.25">
      <c r="A130" s="41" t="s">
        <v>10</v>
      </c>
      <c r="B130" s="41"/>
      <c r="C130" s="41"/>
      <c r="D130" s="41"/>
      <c r="E130" s="41" t="s">
        <v>14</v>
      </c>
      <c r="F130" s="41" t="s">
        <v>14</v>
      </c>
      <c r="G130" s="42" t="s">
        <v>16</v>
      </c>
      <c r="H130" s="42" t="s">
        <v>17</v>
      </c>
      <c r="I130" s="42" t="s">
        <v>18</v>
      </c>
      <c r="J130" s="42" t="s">
        <v>19</v>
      </c>
      <c r="K130" s="42" t="s">
        <v>20</v>
      </c>
      <c r="L130" s="42" t="s">
        <v>21</v>
      </c>
      <c r="M130" s="42" t="s">
        <v>22</v>
      </c>
      <c r="N130" s="42" t="s">
        <v>23</v>
      </c>
      <c r="O130" s="42" t="s">
        <v>24</v>
      </c>
      <c r="P130" s="42" t="s">
        <v>25</v>
      </c>
      <c r="Q130" s="42" t="s">
        <v>26</v>
      </c>
      <c r="R130" s="42" t="s">
        <v>27</v>
      </c>
    </row>
    <row r="131" spans="1:18" ht="20.25">
      <c r="A131" s="49">
        <v>1</v>
      </c>
      <c r="B131" s="48" t="s">
        <v>156</v>
      </c>
      <c r="C131" s="100" t="s">
        <v>232</v>
      </c>
      <c r="D131" s="50">
        <v>30000</v>
      </c>
      <c r="E131" s="49" t="s">
        <v>30</v>
      </c>
      <c r="F131" s="49" t="s">
        <v>34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1:18" ht="20.25">
      <c r="A132" s="45"/>
      <c r="B132" s="52" t="s">
        <v>157</v>
      </c>
      <c r="C132" s="93" t="s">
        <v>231</v>
      </c>
      <c r="D132" s="53"/>
      <c r="E132" s="51"/>
      <c r="F132" s="51"/>
      <c r="G132" s="55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1:18" ht="20.25">
      <c r="A133" s="49"/>
      <c r="B133" s="48" t="s">
        <v>329</v>
      </c>
      <c r="C133" s="92" t="s">
        <v>233</v>
      </c>
      <c r="D133" s="56"/>
      <c r="E133" s="51"/>
      <c r="F133" s="51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ht="20.25">
      <c r="A134" s="49"/>
      <c r="B134" s="48"/>
      <c r="C134" s="92"/>
      <c r="D134" s="50"/>
      <c r="E134" s="51"/>
      <c r="F134" s="51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ht="20.25">
      <c r="A135" s="49"/>
      <c r="B135" s="48"/>
      <c r="C135" s="92"/>
      <c r="D135" s="50"/>
      <c r="E135" s="51"/>
      <c r="F135" s="51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</row>
    <row r="136" spans="1:18" ht="20.25">
      <c r="A136" s="49">
        <v>2</v>
      </c>
      <c r="B136" s="48" t="s">
        <v>40</v>
      </c>
      <c r="C136" s="100" t="s">
        <v>128</v>
      </c>
      <c r="D136" s="50">
        <v>20000</v>
      </c>
      <c r="E136" s="49" t="s">
        <v>30</v>
      </c>
      <c r="F136" s="49" t="s">
        <v>34</v>
      </c>
      <c r="G136" s="55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52"/>
    </row>
    <row r="137" spans="1:18" ht="20.25">
      <c r="A137" s="49"/>
      <c r="B137" s="48" t="s">
        <v>158</v>
      </c>
      <c r="C137" s="92" t="s">
        <v>234</v>
      </c>
      <c r="D137" s="50"/>
      <c r="E137" s="51"/>
      <c r="F137" s="51"/>
      <c r="G137" s="55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59"/>
    </row>
    <row r="138" spans="1:18" ht="20.25">
      <c r="A138" s="49"/>
      <c r="B138" s="48" t="s">
        <v>329</v>
      </c>
      <c r="C138" s="91" t="s">
        <v>235</v>
      </c>
      <c r="D138" s="50"/>
      <c r="E138" s="45"/>
      <c r="F138" s="45"/>
      <c r="G138" s="55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59"/>
    </row>
    <row r="139" spans="1:18" ht="20.25">
      <c r="A139" s="49"/>
      <c r="B139" s="48"/>
      <c r="C139" s="92"/>
      <c r="D139" s="50"/>
      <c r="E139" s="51"/>
      <c r="F139" s="51"/>
      <c r="G139" s="55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1:18" ht="20.25">
      <c r="A140" s="49"/>
      <c r="B140" s="48"/>
      <c r="C140" s="92"/>
      <c r="D140" s="50"/>
      <c r="E140" s="51"/>
      <c r="F140" s="51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1:18" ht="20.25">
      <c r="A141" s="49">
        <v>3</v>
      </c>
      <c r="B141" s="48" t="s">
        <v>159</v>
      </c>
      <c r="C141" s="92" t="s">
        <v>331</v>
      </c>
      <c r="D141" s="50">
        <v>30000</v>
      </c>
      <c r="E141" s="49" t="s">
        <v>30</v>
      </c>
      <c r="F141" s="49" t="s">
        <v>34</v>
      </c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1:18" ht="20.25">
      <c r="A142" s="49"/>
      <c r="B142" s="48" t="s">
        <v>330</v>
      </c>
      <c r="C142" s="115" t="s">
        <v>332</v>
      </c>
      <c r="D142" s="50"/>
      <c r="E142" s="49"/>
      <c r="F142" s="49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1:18" ht="20.25">
      <c r="A143" s="49"/>
      <c r="B143" s="48"/>
      <c r="C143" s="115"/>
      <c r="D143" s="50"/>
      <c r="E143" s="49"/>
      <c r="F143" s="49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</row>
    <row r="144" spans="1:18" ht="21">
      <c r="A144" s="49">
        <v>4</v>
      </c>
      <c r="B144" s="48" t="s">
        <v>160</v>
      </c>
      <c r="C144" s="116" t="s">
        <v>128</v>
      </c>
      <c r="D144" s="50">
        <v>30000</v>
      </c>
      <c r="E144" s="49" t="s">
        <v>30</v>
      </c>
      <c r="F144" s="49" t="s">
        <v>34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</row>
    <row r="145" spans="1:18" ht="20.25">
      <c r="A145" s="49"/>
      <c r="B145" s="86" t="s">
        <v>161</v>
      </c>
      <c r="C145" s="93" t="s">
        <v>333</v>
      </c>
      <c r="D145" s="87"/>
      <c r="E145" s="88"/>
      <c r="F145" s="88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20.25">
      <c r="A146" s="49"/>
      <c r="B146" s="48" t="s">
        <v>162</v>
      </c>
      <c r="C146" s="92" t="s">
        <v>334</v>
      </c>
      <c r="D146" s="50"/>
      <c r="E146" s="51"/>
      <c r="F146" s="51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18" ht="20.25">
      <c r="A147" s="49"/>
      <c r="B147" s="48" t="s">
        <v>330</v>
      </c>
      <c r="C147" s="92" t="s">
        <v>162</v>
      </c>
      <c r="D147" s="50"/>
      <c r="E147" s="51"/>
      <c r="F147" s="51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 ht="20.25">
      <c r="A148" s="49"/>
      <c r="B148" s="48"/>
      <c r="C148" s="49"/>
      <c r="D148" s="50"/>
      <c r="E148" s="51"/>
      <c r="F148" s="51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</row>
    <row r="149" spans="1:18" ht="20.25">
      <c r="A149" s="60"/>
      <c r="B149" s="61"/>
      <c r="C149" s="60"/>
      <c r="D149" s="62"/>
      <c r="E149" s="63"/>
      <c r="F149" s="63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ht="2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ht="20.25">
      <c r="A151" s="275" t="s">
        <v>119</v>
      </c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</row>
    <row r="152" spans="1:18" ht="20.25">
      <c r="A152" s="276" t="s">
        <v>8</v>
      </c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</row>
    <row r="153" spans="1:18" ht="20.25">
      <c r="A153" s="276" t="s">
        <v>320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</row>
    <row r="154" spans="1:18" ht="20.25">
      <c r="A154" s="276" t="s">
        <v>317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</row>
    <row r="155" spans="1:18" ht="20.25">
      <c r="A155" s="277" t="s">
        <v>303</v>
      </c>
      <c r="B155" s="27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20.25">
      <c r="A156" s="37" t="s">
        <v>155</v>
      </c>
      <c r="B156" s="37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</row>
    <row r="157" spans="1:18" ht="20.25">
      <c r="A157" s="37"/>
      <c r="B157" s="37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20.25">
      <c r="A158" s="40" t="s">
        <v>9</v>
      </c>
      <c r="B158" s="40" t="s">
        <v>11</v>
      </c>
      <c r="C158" s="40" t="s">
        <v>12</v>
      </c>
      <c r="D158" s="40" t="s">
        <v>6</v>
      </c>
      <c r="E158" s="40" t="s">
        <v>13</v>
      </c>
      <c r="F158" s="40" t="s">
        <v>15</v>
      </c>
      <c r="G158" s="271" t="s">
        <v>388</v>
      </c>
      <c r="H158" s="272"/>
      <c r="I158" s="273"/>
      <c r="J158" s="274" t="s">
        <v>321</v>
      </c>
      <c r="K158" s="274"/>
      <c r="L158" s="274"/>
      <c r="M158" s="274"/>
      <c r="N158" s="274"/>
      <c r="O158" s="274"/>
      <c r="P158" s="274"/>
      <c r="Q158" s="274"/>
      <c r="R158" s="274"/>
    </row>
    <row r="159" spans="1:18" ht="20.25">
      <c r="A159" s="41" t="s">
        <v>10</v>
      </c>
      <c r="B159" s="41"/>
      <c r="C159" s="41"/>
      <c r="D159" s="41"/>
      <c r="E159" s="41" t="s">
        <v>14</v>
      </c>
      <c r="F159" s="41" t="s">
        <v>14</v>
      </c>
      <c r="G159" s="42" t="s">
        <v>16</v>
      </c>
      <c r="H159" s="42" t="s">
        <v>17</v>
      </c>
      <c r="I159" s="42" t="s">
        <v>18</v>
      </c>
      <c r="J159" s="42" t="s">
        <v>19</v>
      </c>
      <c r="K159" s="42" t="s">
        <v>20</v>
      </c>
      <c r="L159" s="42" t="s">
        <v>21</v>
      </c>
      <c r="M159" s="42" t="s">
        <v>22</v>
      </c>
      <c r="N159" s="42" t="s">
        <v>23</v>
      </c>
      <c r="O159" s="42" t="s">
        <v>24</v>
      </c>
      <c r="P159" s="42" t="s">
        <v>25</v>
      </c>
      <c r="Q159" s="42" t="s">
        <v>26</v>
      </c>
      <c r="R159" s="42" t="s">
        <v>27</v>
      </c>
    </row>
    <row r="160" spans="1:18" ht="20.25">
      <c r="A160" s="49">
        <v>5</v>
      </c>
      <c r="B160" s="48" t="s">
        <v>237</v>
      </c>
      <c r="C160" s="100" t="s">
        <v>232</v>
      </c>
      <c r="D160" s="50">
        <v>30000</v>
      </c>
      <c r="E160" s="49" t="s">
        <v>30</v>
      </c>
      <c r="F160" s="49" t="s">
        <v>34</v>
      </c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</row>
    <row r="161" spans="1:18" ht="20.25">
      <c r="A161" s="49"/>
      <c r="B161" s="48" t="s">
        <v>238</v>
      </c>
      <c r="C161" s="92" t="s">
        <v>163</v>
      </c>
      <c r="D161" s="50"/>
      <c r="E161" s="51"/>
      <c r="F161" s="51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</row>
    <row r="162" spans="1:18" ht="20.25">
      <c r="A162" s="57"/>
      <c r="B162" s="59" t="s">
        <v>335</v>
      </c>
      <c r="C162" s="118" t="s">
        <v>164</v>
      </c>
      <c r="D162" s="73"/>
      <c r="E162" s="45"/>
      <c r="F162" s="45"/>
      <c r="G162" s="85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2"/>
    </row>
    <row r="163" spans="1:18" ht="20.25">
      <c r="A163" s="57"/>
      <c r="B163" s="59"/>
      <c r="C163" s="118"/>
      <c r="D163" s="73"/>
      <c r="E163" s="45"/>
      <c r="F163" s="45"/>
      <c r="G163" s="85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2"/>
    </row>
    <row r="164" spans="1:18" ht="20.25">
      <c r="A164" s="49">
        <v>6</v>
      </c>
      <c r="B164" s="48" t="s">
        <v>336</v>
      </c>
      <c r="C164" s="91" t="s">
        <v>128</v>
      </c>
      <c r="D164" s="50">
        <v>20000</v>
      </c>
      <c r="E164" s="49" t="s">
        <v>30</v>
      </c>
      <c r="F164" s="49" t="s">
        <v>34</v>
      </c>
      <c r="G164" s="55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</row>
    <row r="165" spans="1:18" ht="20.25">
      <c r="A165" s="49"/>
      <c r="B165" s="48" t="s">
        <v>335</v>
      </c>
      <c r="C165" s="91" t="s">
        <v>337</v>
      </c>
      <c r="D165" s="50"/>
      <c r="E165" s="49"/>
      <c r="F165" s="49"/>
      <c r="G165" s="55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ht="20.25">
      <c r="A166" s="49"/>
      <c r="B166" s="48"/>
      <c r="C166" s="92"/>
      <c r="D166" s="50"/>
      <c r="E166" s="51"/>
      <c r="F166" s="51"/>
      <c r="G166" s="55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 ht="20.25">
      <c r="A167" s="45">
        <v>7</v>
      </c>
      <c r="B167" s="52" t="s">
        <v>41</v>
      </c>
      <c r="C167" s="93" t="s">
        <v>42</v>
      </c>
      <c r="D167" s="53">
        <v>531650</v>
      </c>
      <c r="E167" s="49" t="s">
        <v>30</v>
      </c>
      <c r="F167" s="49" t="s">
        <v>34</v>
      </c>
      <c r="G167" s="55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</row>
    <row r="168" spans="1:18" ht="20.25">
      <c r="A168" s="49"/>
      <c r="B168" s="48" t="s">
        <v>165</v>
      </c>
      <c r="C168" s="92" t="s">
        <v>240</v>
      </c>
      <c r="D168" s="56"/>
      <c r="E168" s="51"/>
      <c r="F168" s="51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ht="20.25">
      <c r="A169" s="49"/>
      <c r="B169" s="48" t="s">
        <v>338</v>
      </c>
      <c r="C169" s="100" t="s">
        <v>339</v>
      </c>
      <c r="D169" s="53"/>
      <c r="E169" s="51"/>
      <c r="F169" s="51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18" ht="20.25">
      <c r="A170" s="49"/>
      <c r="B170" s="48"/>
      <c r="C170" s="100" t="s">
        <v>239</v>
      </c>
      <c r="D170" s="50"/>
      <c r="E170" s="49"/>
      <c r="F170" s="49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  <row r="171" spans="1:18" ht="20.25">
      <c r="A171" s="49"/>
      <c r="B171" s="48"/>
      <c r="C171" s="92" t="s">
        <v>340</v>
      </c>
      <c r="D171" s="50"/>
      <c r="E171" s="51"/>
      <c r="F171" s="51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20.25">
      <c r="A172" s="57"/>
      <c r="B172" s="59"/>
      <c r="C172" s="114"/>
      <c r="D172" s="73"/>
      <c r="E172" s="74"/>
      <c r="F172" s="74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</row>
    <row r="173" spans="1:18" ht="20.25">
      <c r="A173" s="57">
        <v>8</v>
      </c>
      <c r="B173" s="59" t="s">
        <v>341</v>
      </c>
      <c r="C173" s="114" t="s">
        <v>343</v>
      </c>
      <c r="D173" s="73">
        <v>873600</v>
      </c>
      <c r="E173" s="49" t="s">
        <v>30</v>
      </c>
      <c r="F173" s="49" t="s">
        <v>34</v>
      </c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</row>
    <row r="174" spans="1:18" ht="20.25">
      <c r="A174" s="57"/>
      <c r="B174" s="48" t="s">
        <v>342</v>
      </c>
      <c r="C174" s="114" t="s">
        <v>344</v>
      </c>
      <c r="D174" s="73"/>
      <c r="E174" s="74"/>
      <c r="F174" s="74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</row>
    <row r="175" spans="1:18" ht="20.25">
      <c r="A175" s="57"/>
      <c r="B175" s="59"/>
      <c r="C175" s="114" t="s">
        <v>345</v>
      </c>
      <c r="D175" s="73"/>
      <c r="E175" s="74"/>
      <c r="F175" s="74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</row>
    <row r="176" spans="1:18" ht="20.25">
      <c r="A176" s="57"/>
      <c r="B176" s="59"/>
      <c r="C176" s="114" t="s">
        <v>346</v>
      </c>
      <c r="D176" s="73"/>
      <c r="E176" s="74"/>
      <c r="F176" s="74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</row>
    <row r="177" spans="1:18" ht="20.25">
      <c r="A177" s="57"/>
      <c r="B177" s="59"/>
      <c r="C177" s="114"/>
      <c r="D177" s="73"/>
      <c r="E177" s="74"/>
      <c r="F177" s="74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</row>
    <row r="178" spans="1:18" ht="21">
      <c r="A178" s="57">
        <v>9</v>
      </c>
      <c r="B178" s="59" t="s">
        <v>347</v>
      </c>
      <c r="C178" s="119" t="s">
        <v>350</v>
      </c>
      <c r="D178" s="73">
        <v>1663200</v>
      </c>
      <c r="E178" s="49" t="s">
        <v>30</v>
      </c>
      <c r="F178" s="49" t="s">
        <v>34</v>
      </c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</row>
    <row r="179" spans="1:18" ht="20.25">
      <c r="A179" s="57"/>
      <c r="B179" s="59" t="s">
        <v>348</v>
      </c>
      <c r="C179" s="114" t="s">
        <v>351</v>
      </c>
      <c r="D179" s="73"/>
      <c r="E179" s="74"/>
      <c r="F179" s="74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</row>
    <row r="180" spans="1:18" ht="20.25">
      <c r="A180" s="60"/>
      <c r="B180" s="61" t="s">
        <v>349</v>
      </c>
      <c r="C180" s="94" t="s">
        <v>352</v>
      </c>
      <c r="D180" s="62"/>
      <c r="E180" s="63"/>
      <c r="F180" s="63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ht="20.25">
      <c r="A181" s="81"/>
      <c r="B181" s="82" t="s">
        <v>29</v>
      </c>
      <c r="C181" s="82" t="s">
        <v>540</v>
      </c>
      <c r="D181" s="117">
        <f>D131+D136+D141+D144+D160+D164+D167+D173+D178</f>
        <v>3228450</v>
      </c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1:18" ht="20.25">
      <c r="A182" s="275" t="s">
        <v>119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</row>
    <row r="183" spans="1:18" ht="20.25">
      <c r="A183" s="276" t="s">
        <v>8</v>
      </c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</row>
    <row r="184" spans="1:18" ht="20.25">
      <c r="A184" s="276" t="s">
        <v>320</v>
      </c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</row>
    <row r="185" spans="1:18" ht="20.25">
      <c r="A185" s="276" t="s">
        <v>317</v>
      </c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</row>
    <row r="186" spans="1:18" ht="20.25">
      <c r="A186" s="37" t="s">
        <v>305</v>
      </c>
      <c r="B186" s="37"/>
      <c r="C186" s="37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20.25">
      <c r="A187" s="37" t="s">
        <v>166</v>
      </c>
      <c r="B187" s="37"/>
      <c r="C187" s="35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ht="20.25">
      <c r="A188" s="37"/>
      <c r="B188" s="37"/>
      <c r="C188" s="38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20.25">
      <c r="A189" s="40" t="s">
        <v>9</v>
      </c>
      <c r="B189" s="40" t="s">
        <v>11</v>
      </c>
      <c r="C189" s="40" t="s">
        <v>12</v>
      </c>
      <c r="D189" s="40" t="s">
        <v>6</v>
      </c>
      <c r="E189" s="40" t="s">
        <v>13</v>
      </c>
      <c r="F189" s="40" t="s">
        <v>15</v>
      </c>
      <c r="G189" s="271" t="s">
        <v>388</v>
      </c>
      <c r="H189" s="272"/>
      <c r="I189" s="273"/>
      <c r="J189" s="274" t="s">
        <v>321</v>
      </c>
      <c r="K189" s="274"/>
      <c r="L189" s="274"/>
      <c r="M189" s="274"/>
      <c r="N189" s="274"/>
      <c r="O189" s="274"/>
      <c r="P189" s="274"/>
      <c r="Q189" s="274"/>
      <c r="R189" s="274"/>
    </row>
    <row r="190" spans="1:18" ht="20.25">
      <c r="A190" s="41" t="s">
        <v>10</v>
      </c>
      <c r="B190" s="41"/>
      <c r="C190" s="41"/>
      <c r="D190" s="41"/>
      <c r="E190" s="41" t="s">
        <v>14</v>
      </c>
      <c r="F190" s="41" t="s">
        <v>14</v>
      </c>
      <c r="G190" s="42" t="s">
        <v>16</v>
      </c>
      <c r="H190" s="42" t="s">
        <v>17</v>
      </c>
      <c r="I190" s="42" t="s">
        <v>18</v>
      </c>
      <c r="J190" s="42" t="s">
        <v>19</v>
      </c>
      <c r="K190" s="42" t="s">
        <v>20</v>
      </c>
      <c r="L190" s="42" t="s">
        <v>21</v>
      </c>
      <c r="M190" s="42" t="s">
        <v>22</v>
      </c>
      <c r="N190" s="42" t="s">
        <v>23</v>
      </c>
      <c r="O190" s="42" t="s">
        <v>24</v>
      </c>
      <c r="P190" s="42" t="s">
        <v>25</v>
      </c>
      <c r="Q190" s="42" t="s">
        <v>26</v>
      </c>
      <c r="R190" s="42" t="s">
        <v>27</v>
      </c>
    </row>
    <row r="191" spans="1:18" ht="20.25">
      <c r="A191" s="43">
        <v>1</v>
      </c>
      <c r="B191" s="44" t="s">
        <v>167</v>
      </c>
      <c r="C191" s="120" t="s">
        <v>242</v>
      </c>
      <c r="D191" s="46">
        <v>60000</v>
      </c>
      <c r="E191" s="47" t="s">
        <v>30</v>
      </c>
      <c r="F191" s="47" t="s">
        <v>28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ht="20.25">
      <c r="A192" s="45"/>
      <c r="B192" s="48" t="s">
        <v>168</v>
      </c>
      <c r="C192" s="92" t="s">
        <v>243</v>
      </c>
      <c r="D192" s="50"/>
      <c r="E192" s="49"/>
      <c r="F192" s="51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</row>
    <row r="193" spans="1:18" ht="20.25">
      <c r="A193" s="49"/>
      <c r="B193" s="48" t="s">
        <v>353</v>
      </c>
      <c r="C193" s="93" t="s">
        <v>244</v>
      </c>
      <c r="D193" s="53"/>
      <c r="E193" s="51"/>
      <c r="F193" s="51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</row>
    <row r="194" spans="1:18" ht="20.25">
      <c r="A194" s="49"/>
      <c r="B194" s="48"/>
      <c r="C194" s="92" t="s">
        <v>245</v>
      </c>
      <c r="D194" s="50"/>
      <c r="E194" s="49"/>
      <c r="F194" s="49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</row>
    <row r="195" spans="1:18" ht="20.25">
      <c r="A195" s="49"/>
      <c r="B195" s="48"/>
      <c r="C195" s="91"/>
      <c r="D195" s="50"/>
      <c r="E195" s="51"/>
      <c r="F195" s="51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</row>
    <row r="196" spans="1:18" ht="20.25">
      <c r="A196" s="45">
        <v>2</v>
      </c>
      <c r="B196" s="52" t="s">
        <v>167</v>
      </c>
      <c r="C196" s="120" t="s">
        <v>246</v>
      </c>
      <c r="D196" s="53">
        <v>100000</v>
      </c>
      <c r="E196" s="45" t="s">
        <v>30</v>
      </c>
      <c r="F196" s="45" t="s">
        <v>28</v>
      </c>
      <c r="G196" s="55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</row>
    <row r="197" spans="1:18" ht="20.25">
      <c r="A197" s="49"/>
      <c r="B197" s="48" t="s">
        <v>169</v>
      </c>
      <c r="C197" s="92" t="s">
        <v>247</v>
      </c>
      <c r="D197" s="56"/>
      <c r="E197" s="51"/>
      <c r="F197" s="51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</row>
    <row r="198" spans="1:18" ht="20.25">
      <c r="A198" s="49"/>
      <c r="B198" s="48" t="s">
        <v>353</v>
      </c>
      <c r="C198" s="91" t="s">
        <v>248</v>
      </c>
      <c r="D198" s="50"/>
      <c r="E198" s="51"/>
      <c r="F198" s="51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</row>
    <row r="199" spans="1:18" ht="20.25">
      <c r="A199" s="49"/>
      <c r="B199" s="48"/>
      <c r="C199" s="91" t="s">
        <v>249</v>
      </c>
      <c r="D199" s="50"/>
      <c r="E199" s="51"/>
      <c r="F199" s="51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</row>
    <row r="200" spans="1:18" ht="20.25">
      <c r="A200" s="49"/>
      <c r="B200" s="48"/>
      <c r="C200" s="92"/>
      <c r="D200" s="50"/>
      <c r="E200" s="51"/>
      <c r="F200" s="51"/>
      <c r="G200" s="55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52"/>
    </row>
    <row r="201" spans="1:18" ht="20.25">
      <c r="A201" s="49">
        <v>3</v>
      </c>
      <c r="B201" s="48" t="s">
        <v>170</v>
      </c>
      <c r="C201" s="120" t="s">
        <v>128</v>
      </c>
      <c r="D201" s="50">
        <v>50000</v>
      </c>
      <c r="E201" s="49" t="s">
        <v>30</v>
      </c>
      <c r="F201" s="49" t="s">
        <v>28</v>
      </c>
      <c r="G201" s="55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59"/>
    </row>
    <row r="202" spans="1:18" ht="20.25">
      <c r="A202" s="49"/>
      <c r="B202" s="48" t="s">
        <v>354</v>
      </c>
      <c r="C202" s="92" t="s">
        <v>44</v>
      </c>
      <c r="D202" s="87"/>
      <c r="E202" s="45"/>
      <c r="F202" s="45"/>
      <c r="G202" s="55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59"/>
    </row>
    <row r="203" spans="1:18" ht="20.25">
      <c r="A203" s="49"/>
      <c r="B203" s="48"/>
      <c r="C203" s="92"/>
      <c r="D203" s="50"/>
      <c r="E203" s="51"/>
      <c r="F203" s="51"/>
      <c r="G203" s="55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1:18" ht="20.25">
      <c r="A204" s="49">
        <v>4</v>
      </c>
      <c r="B204" s="48" t="s">
        <v>171</v>
      </c>
      <c r="C204" s="100" t="s">
        <v>128</v>
      </c>
      <c r="D204" s="50">
        <v>50000</v>
      </c>
      <c r="E204" s="45" t="s">
        <v>30</v>
      </c>
      <c r="F204" s="49" t="s">
        <v>35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</row>
    <row r="205" spans="1:18" ht="20.25">
      <c r="A205" s="49"/>
      <c r="B205" s="48" t="s">
        <v>354</v>
      </c>
      <c r="C205" s="92" t="s">
        <v>250</v>
      </c>
      <c r="D205" s="50"/>
      <c r="E205" s="51"/>
      <c r="F205" s="51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</row>
    <row r="206" spans="1:18" ht="20.25">
      <c r="A206" s="49"/>
      <c r="B206" s="48"/>
      <c r="C206" s="92"/>
      <c r="D206" s="50"/>
      <c r="E206" s="51"/>
      <c r="F206" s="51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</row>
    <row r="207" spans="1:18" ht="20.25">
      <c r="A207" s="49">
        <v>5</v>
      </c>
      <c r="B207" s="48" t="s">
        <v>172</v>
      </c>
      <c r="C207" s="100" t="s">
        <v>252</v>
      </c>
      <c r="D207" s="50">
        <v>5000</v>
      </c>
      <c r="E207" s="45" t="s">
        <v>30</v>
      </c>
      <c r="F207" s="45" t="s">
        <v>28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1:18" ht="20.25">
      <c r="A208" s="49"/>
      <c r="B208" s="48" t="s">
        <v>173</v>
      </c>
      <c r="C208" s="92" t="s">
        <v>251</v>
      </c>
      <c r="D208" s="50"/>
      <c r="E208" s="51"/>
      <c r="F208" s="51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1:18" ht="20.25">
      <c r="A209" s="49"/>
      <c r="B209" s="48" t="s">
        <v>174</v>
      </c>
      <c r="C209" s="92" t="s">
        <v>253</v>
      </c>
      <c r="D209" s="50"/>
      <c r="E209" s="51"/>
      <c r="F209" s="51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1:18" ht="20.25">
      <c r="A210" s="57"/>
      <c r="B210" s="59" t="s">
        <v>354</v>
      </c>
      <c r="C210" s="57"/>
      <c r="D210" s="73"/>
      <c r="E210" s="74"/>
      <c r="F210" s="74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</row>
    <row r="211" spans="1:18" ht="20.25">
      <c r="A211" s="60"/>
      <c r="B211" s="61"/>
      <c r="C211" s="60"/>
      <c r="D211" s="62"/>
      <c r="E211" s="63"/>
      <c r="F211" s="63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1:18" ht="20.25">
      <c r="A212" s="77"/>
      <c r="B212" s="78"/>
      <c r="C212" s="77"/>
      <c r="D212" s="80"/>
      <c r="E212" s="89"/>
      <c r="F212" s="89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1:18" ht="20.25">
      <c r="A213" s="275" t="s">
        <v>119</v>
      </c>
      <c r="B213" s="275"/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</row>
    <row r="214" spans="1:18" ht="20.25">
      <c r="A214" s="276" t="s">
        <v>8</v>
      </c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</row>
    <row r="215" spans="1:18" ht="20.25">
      <c r="A215" s="276" t="s">
        <v>320</v>
      </c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</row>
    <row r="216" spans="1:18" ht="20.25">
      <c r="A216" s="276" t="s">
        <v>317</v>
      </c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</row>
    <row r="217" spans="1:18" ht="20.25">
      <c r="A217" s="67" t="s">
        <v>307</v>
      </c>
      <c r="B217" s="67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20.25">
      <c r="A218" s="37" t="s">
        <v>166</v>
      </c>
      <c r="B218" s="37"/>
      <c r="C218" s="35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</row>
    <row r="219" spans="1:18" ht="20.25">
      <c r="A219" s="37"/>
      <c r="B219" s="37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ht="20.25">
      <c r="A220" s="40" t="s">
        <v>9</v>
      </c>
      <c r="B220" s="40" t="s">
        <v>11</v>
      </c>
      <c r="C220" s="40" t="s">
        <v>12</v>
      </c>
      <c r="D220" s="40" t="s">
        <v>6</v>
      </c>
      <c r="E220" s="40" t="s">
        <v>13</v>
      </c>
      <c r="F220" s="40" t="s">
        <v>15</v>
      </c>
      <c r="G220" s="271" t="s">
        <v>388</v>
      </c>
      <c r="H220" s="272"/>
      <c r="I220" s="273"/>
      <c r="J220" s="274" t="s">
        <v>321</v>
      </c>
      <c r="K220" s="274"/>
      <c r="L220" s="274"/>
      <c r="M220" s="274"/>
      <c r="N220" s="274"/>
      <c r="O220" s="274"/>
      <c r="P220" s="274"/>
      <c r="Q220" s="274"/>
      <c r="R220" s="274"/>
    </row>
    <row r="221" spans="1:18" ht="20.25">
      <c r="A221" s="41" t="s">
        <v>10</v>
      </c>
      <c r="B221" s="41"/>
      <c r="C221" s="41"/>
      <c r="D221" s="41"/>
      <c r="E221" s="41" t="s">
        <v>14</v>
      </c>
      <c r="F221" s="41" t="s">
        <v>14</v>
      </c>
      <c r="G221" s="42" t="s">
        <v>16</v>
      </c>
      <c r="H221" s="42" t="s">
        <v>17</v>
      </c>
      <c r="I221" s="42" t="s">
        <v>18</v>
      </c>
      <c r="J221" s="42" t="s">
        <v>19</v>
      </c>
      <c r="K221" s="42" t="s">
        <v>20</v>
      </c>
      <c r="L221" s="42" t="s">
        <v>21</v>
      </c>
      <c r="M221" s="42" t="s">
        <v>22</v>
      </c>
      <c r="N221" s="42" t="s">
        <v>23</v>
      </c>
      <c r="O221" s="42" t="s">
        <v>24</v>
      </c>
      <c r="P221" s="42" t="s">
        <v>25</v>
      </c>
      <c r="Q221" s="42" t="s">
        <v>26</v>
      </c>
      <c r="R221" s="42" t="s">
        <v>27</v>
      </c>
    </row>
    <row r="222" spans="1:18" ht="20.25">
      <c r="A222" s="49">
        <v>6</v>
      </c>
      <c r="B222" s="48" t="s">
        <v>355</v>
      </c>
      <c r="C222" s="90" t="s">
        <v>357</v>
      </c>
      <c r="D222" s="50">
        <v>220000</v>
      </c>
      <c r="E222" s="45" t="s">
        <v>30</v>
      </c>
      <c r="F222" s="49" t="s">
        <v>35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ht="20.25">
      <c r="A223" s="49"/>
      <c r="B223" s="48" t="s">
        <v>356</v>
      </c>
      <c r="C223" s="91" t="s">
        <v>358</v>
      </c>
      <c r="D223" s="50"/>
      <c r="E223" s="51"/>
      <c r="F223" s="51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</row>
    <row r="224" spans="1:18" ht="20.25">
      <c r="A224" s="49"/>
      <c r="B224" s="48" t="s">
        <v>366</v>
      </c>
      <c r="C224" s="90" t="s">
        <v>359</v>
      </c>
      <c r="D224" s="50"/>
      <c r="E224" s="51"/>
      <c r="F224" s="51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</row>
    <row r="225" spans="1:18" ht="20.25">
      <c r="A225" s="49"/>
      <c r="B225" s="48"/>
      <c r="C225" s="92" t="s">
        <v>360</v>
      </c>
      <c r="D225" s="50"/>
      <c r="E225" s="45"/>
      <c r="F225" s="45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</row>
    <row r="226" spans="1:18" ht="20.25">
      <c r="A226" s="49"/>
      <c r="B226" s="48"/>
      <c r="C226" s="91" t="s">
        <v>361</v>
      </c>
      <c r="D226" s="50"/>
      <c r="E226" s="51"/>
      <c r="F226" s="51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</row>
    <row r="227" spans="1:18" ht="20.25">
      <c r="A227" s="49"/>
      <c r="B227" s="48"/>
      <c r="C227" s="91" t="s">
        <v>362</v>
      </c>
      <c r="D227" s="50"/>
      <c r="E227" s="51"/>
      <c r="F227" s="51"/>
      <c r="G227" s="55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</row>
    <row r="228" spans="1:18" ht="20.25">
      <c r="A228" s="57"/>
      <c r="B228" s="52"/>
      <c r="C228" s="93" t="s">
        <v>363</v>
      </c>
      <c r="D228" s="53"/>
      <c r="E228" s="58"/>
      <c r="F228" s="58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</row>
    <row r="229" spans="1:18" ht="20.25">
      <c r="A229" s="49"/>
      <c r="B229" s="48"/>
      <c r="C229" s="91" t="s">
        <v>364</v>
      </c>
      <c r="D229" s="50"/>
      <c r="E229" s="51"/>
      <c r="F229" s="51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</row>
    <row r="230" spans="1:18" ht="20.25">
      <c r="A230" s="57"/>
      <c r="B230" s="59"/>
      <c r="C230" s="90" t="s">
        <v>365</v>
      </c>
      <c r="D230" s="73"/>
      <c r="E230" s="57"/>
      <c r="F230" s="57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</row>
    <row r="231" spans="1:18" ht="20.25">
      <c r="A231" s="75"/>
      <c r="B231" s="106" t="s">
        <v>29</v>
      </c>
      <c r="C231" s="121" t="s">
        <v>541</v>
      </c>
      <c r="D231" s="76">
        <f>D222+D207+D204+D201+D196+D191</f>
        <v>485000</v>
      </c>
      <c r="E231" s="75"/>
      <c r="F231" s="75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</row>
    <row r="232" spans="1:18" ht="20.25">
      <c r="A232" s="108"/>
      <c r="B232" s="109"/>
      <c r="C232" s="122"/>
      <c r="D232" s="110"/>
      <c r="E232" s="111"/>
      <c r="F232" s="111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1:18" ht="20.25">
      <c r="A233" s="77"/>
      <c r="B233" s="78"/>
      <c r="C233" s="123"/>
      <c r="D233" s="80"/>
      <c r="E233" s="77"/>
      <c r="F233" s="77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1:18" ht="20.25">
      <c r="A234" s="67" t="s">
        <v>307</v>
      </c>
      <c r="B234" s="78"/>
      <c r="C234" s="79"/>
      <c r="D234" s="80"/>
      <c r="E234" s="89"/>
      <c r="F234" s="89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18" ht="20.25">
      <c r="A235" s="37" t="s">
        <v>175</v>
      </c>
      <c r="B235" s="124"/>
      <c r="C235" s="125"/>
      <c r="D235" s="126"/>
      <c r="E235" s="127"/>
      <c r="F235" s="127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</row>
    <row r="236" spans="1:18" ht="20.25">
      <c r="A236" s="43">
        <v>1</v>
      </c>
      <c r="B236" s="86" t="s">
        <v>254</v>
      </c>
      <c r="C236" s="129" t="s">
        <v>128</v>
      </c>
      <c r="D236" s="87">
        <v>30000</v>
      </c>
      <c r="E236" s="58" t="s">
        <v>30</v>
      </c>
      <c r="F236" s="58" t="s">
        <v>35</v>
      </c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1:18" ht="20.25">
      <c r="A237" s="49"/>
      <c r="B237" s="48" t="s">
        <v>367</v>
      </c>
      <c r="C237" s="91" t="s">
        <v>254</v>
      </c>
      <c r="D237" s="50"/>
      <c r="E237" s="51"/>
      <c r="F237" s="51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</row>
    <row r="238" spans="1:18" ht="20.25">
      <c r="A238" s="49"/>
      <c r="B238" s="48"/>
      <c r="C238" s="90" t="s">
        <v>255</v>
      </c>
      <c r="D238" s="50"/>
      <c r="E238" s="51"/>
      <c r="F238" s="51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</row>
    <row r="239" spans="1:18" ht="20.25">
      <c r="A239" s="49"/>
      <c r="B239" s="48"/>
      <c r="C239" s="92" t="s">
        <v>258</v>
      </c>
      <c r="D239" s="50"/>
      <c r="E239" s="45"/>
      <c r="F239" s="45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</row>
    <row r="240" spans="1:18" ht="20.25">
      <c r="A240" s="49"/>
      <c r="B240" s="48"/>
      <c r="C240" s="91" t="s">
        <v>256</v>
      </c>
      <c r="D240" s="50"/>
      <c r="E240" s="51"/>
      <c r="F240" s="51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</row>
    <row r="241" spans="1:18" ht="20.25">
      <c r="A241" s="49"/>
      <c r="B241" s="48"/>
      <c r="C241" s="91" t="s">
        <v>257</v>
      </c>
      <c r="D241" s="50"/>
      <c r="E241" s="51"/>
      <c r="F241" s="51"/>
      <c r="G241" s="55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</row>
    <row r="242" spans="1:18" ht="20.25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</row>
    <row r="243" spans="1:18" ht="2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</row>
    <row r="244" spans="1:18" ht="20.25">
      <c r="A244" s="275" t="s">
        <v>119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</row>
    <row r="245" spans="1:18" ht="20.25">
      <c r="A245" s="276" t="s">
        <v>8</v>
      </c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6"/>
      <c r="O245" s="276"/>
      <c r="P245" s="276"/>
      <c r="Q245" s="276"/>
      <c r="R245" s="276"/>
    </row>
    <row r="246" spans="1:18" ht="20.25">
      <c r="A246" s="276" t="s">
        <v>320</v>
      </c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</row>
    <row r="247" spans="1:18" ht="20.25">
      <c r="A247" s="276" t="s">
        <v>317</v>
      </c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</row>
    <row r="248" spans="1:18" ht="20.25">
      <c r="A248" s="67" t="s">
        <v>307</v>
      </c>
      <c r="B248" s="67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20.25">
      <c r="A249" s="37" t="s">
        <v>175</v>
      </c>
      <c r="B249" s="37"/>
      <c r="C249" s="35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1:18" ht="20.25">
      <c r="A250" s="37"/>
      <c r="B250" s="37"/>
      <c r="C250" s="38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ht="20.25">
      <c r="A251" s="40" t="s">
        <v>9</v>
      </c>
      <c r="B251" s="40" t="s">
        <v>11</v>
      </c>
      <c r="C251" s="40" t="s">
        <v>12</v>
      </c>
      <c r="D251" s="40" t="s">
        <v>6</v>
      </c>
      <c r="E251" s="40" t="s">
        <v>13</v>
      </c>
      <c r="F251" s="40" t="s">
        <v>15</v>
      </c>
      <c r="G251" s="271" t="s">
        <v>388</v>
      </c>
      <c r="H251" s="272"/>
      <c r="I251" s="273"/>
      <c r="J251" s="274" t="s">
        <v>321</v>
      </c>
      <c r="K251" s="274"/>
      <c r="L251" s="274"/>
      <c r="M251" s="274"/>
      <c r="N251" s="274"/>
      <c r="O251" s="274"/>
      <c r="P251" s="274"/>
      <c r="Q251" s="274"/>
      <c r="R251" s="274"/>
    </row>
    <row r="252" spans="1:18" ht="20.25">
      <c r="A252" s="41" t="s">
        <v>10</v>
      </c>
      <c r="B252" s="41"/>
      <c r="C252" s="41"/>
      <c r="D252" s="41"/>
      <c r="E252" s="41" t="s">
        <v>14</v>
      </c>
      <c r="F252" s="41" t="s">
        <v>14</v>
      </c>
      <c r="G252" s="42" t="s">
        <v>16</v>
      </c>
      <c r="H252" s="42" t="s">
        <v>17</v>
      </c>
      <c r="I252" s="42" t="s">
        <v>18</v>
      </c>
      <c r="J252" s="42" t="s">
        <v>19</v>
      </c>
      <c r="K252" s="42" t="s">
        <v>20</v>
      </c>
      <c r="L252" s="42" t="s">
        <v>21</v>
      </c>
      <c r="M252" s="42" t="s">
        <v>22</v>
      </c>
      <c r="N252" s="42" t="s">
        <v>23</v>
      </c>
      <c r="O252" s="42" t="s">
        <v>24</v>
      </c>
      <c r="P252" s="42" t="s">
        <v>25</v>
      </c>
      <c r="Q252" s="42" t="s">
        <v>26</v>
      </c>
      <c r="R252" s="42" t="s">
        <v>27</v>
      </c>
    </row>
    <row r="253" spans="1:18" ht="20.25">
      <c r="A253" s="49">
        <v>2</v>
      </c>
      <c r="B253" s="48" t="s">
        <v>176</v>
      </c>
      <c r="C253" s="90" t="s">
        <v>128</v>
      </c>
      <c r="D253" s="50">
        <v>30000</v>
      </c>
      <c r="E253" s="49" t="s">
        <v>30</v>
      </c>
      <c r="F253" s="49" t="s">
        <v>35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</row>
    <row r="254" spans="1:18" ht="20.25">
      <c r="A254" s="49"/>
      <c r="B254" s="48" t="s">
        <v>367</v>
      </c>
      <c r="C254" s="91" t="s">
        <v>254</v>
      </c>
      <c r="D254" s="50"/>
      <c r="E254" s="45"/>
      <c r="F254" s="45"/>
      <c r="G254" s="55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52"/>
    </row>
    <row r="255" spans="1:18" ht="20.25">
      <c r="A255" s="49"/>
      <c r="B255" s="48"/>
      <c r="C255" s="90" t="s">
        <v>255</v>
      </c>
      <c r="D255" s="50"/>
      <c r="E255" s="51"/>
      <c r="F255" s="51"/>
      <c r="G255" s="55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59"/>
    </row>
    <row r="256" spans="1:18" ht="20.25">
      <c r="A256" s="49"/>
      <c r="B256" s="48"/>
      <c r="C256" s="92" t="s">
        <v>258</v>
      </c>
      <c r="D256" s="50"/>
      <c r="E256" s="51"/>
      <c r="F256" s="51"/>
      <c r="G256" s="55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59"/>
    </row>
    <row r="257" spans="1:18" ht="20.25">
      <c r="A257" s="49"/>
      <c r="B257" s="48"/>
      <c r="C257" s="91" t="s">
        <v>256</v>
      </c>
      <c r="D257" s="50"/>
      <c r="E257" s="51"/>
      <c r="F257" s="51"/>
      <c r="G257" s="55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</row>
    <row r="258" spans="1:18" ht="20.25">
      <c r="A258" s="45"/>
      <c r="B258" s="48"/>
      <c r="C258" s="91" t="s">
        <v>257</v>
      </c>
      <c r="D258" s="50"/>
      <c r="E258" s="49"/>
      <c r="F258" s="51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</row>
    <row r="259" spans="1:18" ht="20.25">
      <c r="A259" s="57"/>
      <c r="B259" s="52"/>
      <c r="C259" s="45"/>
      <c r="D259" s="53"/>
      <c r="E259" s="58"/>
      <c r="F259" s="58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</row>
    <row r="260" spans="1:18" ht="20.25">
      <c r="A260" s="49"/>
      <c r="B260" s="48"/>
      <c r="C260" s="54"/>
      <c r="D260" s="50"/>
      <c r="E260" s="51"/>
      <c r="F260" s="51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</row>
    <row r="261" spans="1:18" ht="20.25">
      <c r="A261" s="49">
        <v>3</v>
      </c>
      <c r="B261" s="48" t="s">
        <v>368</v>
      </c>
      <c r="C261" s="90" t="s">
        <v>128</v>
      </c>
      <c r="D261" s="50">
        <v>30000</v>
      </c>
      <c r="E261" s="49" t="s">
        <v>30</v>
      </c>
      <c r="F261" s="49" t="s">
        <v>35</v>
      </c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1:18" ht="20.25">
      <c r="A262" s="49"/>
      <c r="B262" s="48" t="s">
        <v>369</v>
      </c>
      <c r="C262" s="91" t="s">
        <v>370</v>
      </c>
      <c r="D262" s="50"/>
      <c r="E262" s="45"/>
      <c r="F262" s="45"/>
      <c r="G262" s="55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52"/>
    </row>
    <row r="263" spans="1:18" ht="20.25">
      <c r="A263" s="49"/>
      <c r="B263" s="48"/>
      <c r="C263" s="90" t="s">
        <v>372</v>
      </c>
      <c r="D263" s="50"/>
      <c r="E263" s="51"/>
      <c r="F263" s="51"/>
      <c r="G263" s="55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59"/>
    </row>
    <row r="264" spans="1:18" ht="20.25">
      <c r="A264" s="49"/>
      <c r="B264" s="48"/>
      <c r="C264" s="92" t="s">
        <v>371</v>
      </c>
      <c r="D264" s="50"/>
      <c r="E264" s="51"/>
      <c r="F264" s="51"/>
      <c r="G264" s="55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59"/>
    </row>
    <row r="265" spans="1:18" ht="20.25">
      <c r="A265" s="49"/>
      <c r="B265" s="48"/>
      <c r="C265" s="91"/>
      <c r="D265" s="50"/>
      <c r="E265" s="51"/>
      <c r="F265" s="51"/>
      <c r="G265" s="55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</row>
    <row r="266" spans="1:18" ht="20.25">
      <c r="A266" s="45">
        <v>4</v>
      </c>
      <c r="B266" s="48" t="s">
        <v>373</v>
      </c>
      <c r="C266" s="91" t="s">
        <v>375</v>
      </c>
      <c r="D266" s="50">
        <v>150000</v>
      </c>
      <c r="E266" s="49" t="s">
        <v>30</v>
      </c>
      <c r="F266" s="49" t="s">
        <v>35</v>
      </c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</row>
    <row r="267" spans="1:18" ht="20.25">
      <c r="A267" s="49"/>
      <c r="B267" s="52" t="s">
        <v>374</v>
      </c>
      <c r="C267" s="93" t="s">
        <v>376</v>
      </c>
      <c r="D267" s="53"/>
      <c r="E267" s="51"/>
      <c r="F267" s="51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</row>
    <row r="268" spans="1:18" ht="20.25">
      <c r="A268" s="45"/>
      <c r="B268" s="48" t="s">
        <v>369</v>
      </c>
      <c r="C268" s="92" t="s">
        <v>377</v>
      </c>
      <c r="D268" s="50"/>
      <c r="E268" s="49"/>
      <c r="F268" s="51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</row>
    <row r="269" spans="1:18" ht="20.25">
      <c r="A269" s="49"/>
      <c r="B269" s="48"/>
      <c r="C269" s="92" t="s">
        <v>183</v>
      </c>
      <c r="D269" s="50"/>
      <c r="E269" s="51"/>
      <c r="F269" s="51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</row>
    <row r="270" spans="1:18" ht="20.25">
      <c r="A270" s="49"/>
      <c r="B270" s="48"/>
      <c r="C270" s="92"/>
      <c r="D270" s="50"/>
      <c r="E270" s="51"/>
      <c r="F270" s="51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</row>
    <row r="271" spans="1:18" ht="20.25">
      <c r="A271" s="57"/>
      <c r="B271" s="59"/>
      <c r="C271" s="114"/>
      <c r="D271" s="73"/>
      <c r="E271" s="74"/>
      <c r="F271" s="74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</row>
    <row r="272" spans="1:18" ht="20.25">
      <c r="A272" s="75"/>
      <c r="B272" s="75" t="s">
        <v>29</v>
      </c>
      <c r="C272" s="75" t="s">
        <v>538</v>
      </c>
      <c r="D272" s="76">
        <f>D266+D261+D253+D236</f>
        <v>240000</v>
      </c>
      <c r="E272" s="107"/>
      <c r="F272" s="107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</row>
    <row r="273" spans="1:18" ht="20.25">
      <c r="A273" s="64"/>
      <c r="B273" s="66"/>
      <c r="C273" s="66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</row>
    <row r="274" spans="1:18" ht="20.25">
      <c r="A274" s="275" t="s">
        <v>119</v>
      </c>
      <c r="B274" s="275"/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</row>
    <row r="275" spans="1:18" ht="20.25">
      <c r="A275" s="276" t="s">
        <v>8</v>
      </c>
      <c r="B275" s="276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/>
      <c r="O275" s="276"/>
      <c r="P275" s="276"/>
      <c r="Q275" s="276"/>
      <c r="R275" s="276"/>
    </row>
    <row r="276" spans="1:18" ht="20.25">
      <c r="A276" s="276" t="s">
        <v>320</v>
      </c>
      <c r="B276" s="276"/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  <c r="Q276" s="276"/>
      <c r="R276" s="276"/>
    </row>
    <row r="277" spans="1:18" ht="20.25">
      <c r="A277" s="276" t="s">
        <v>317</v>
      </c>
      <c r="B277" s="276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  <c r="Q277" s="276"/>
      <c r="R277" s="276"/>
    </row>
    <row r="278" spans="1:18" ht="20.25">
      <c r="A278" s="67" t="s">
        <v>307</v>
      </c>
      <c r="B278" s="67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 ht="20.25">
      <c r="A279" s="37" t="s">
        <v>177</v>
      </c>
      <c r="B279" s="37"/>
      <c r="C279" s="35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1:18" ht="20.25">
      <c r="A280" s="37"/>
      <c r="B280" s="37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20.25">
      <c r="A281" s="40" t="s">
        <v>9</v>
      </c>
      <c r="B281" s="40" t="s">
        <v>11</v>
      </c>
      <c r="C281" s="40" t="s">
        <v>12</v>
      </c>
      <c r="D281" s="40" t="s">
        <v>6</v>
      </c>
      <c r="E281" s="40" t="s">
        <v>13</v>
      </c>
      <c r="F281" s="40" t="s">
        <v>15</v>
      </c>
      <c r="G281" s="271" t="s">
        <v>388</v>
      </c>
      <c r="H281" s="272"/>
      <c r="I281" s="273"/>
      <c r="J281" s="274" t="s">
        <v>321</v>
      </c>
      <c r="K281" s="274"/>
      <c r="L281" s="274"/>
      <c r="M281" s="274"/>
      <c r="N281" s="274"/>
      <c r="O281" s="274"/>
      <c r="P281" s="274"/>
      <c r="Q281" s="274"/>
      <c r="R281" s="274"/>
    </row>
    <row r="282" spans="1:18" ht="20.25">
      <c r="A282" s="41" t="s">
        <v>10</v>
      </c>
      <c r="B282" s="41"/>
      <c r="C282" s="41"/>
      <c r="D282" s="41"/>
      <c r="E282" s="41" t="s">
        <v>14</v>
      </c>
      <c r="F282" s="41" t="s">
        <v>14</v>
      </c>
      <c r="G282" s="42" t="s">
        <v>16</v>
      </c>
      <c r="H282" s="42" t="s">
        <v>17</v>
      </c>
      <c r="I282" s="42" t="s">
        <v>18</v>
      </c>
      <c r="J282" s="42" t="s">
        <v>19</v>
      </c>
      <c r="K282" s="42" t="s">
        <v>20</v>
      </c>
      <c r="L282" s="42" t="s">
        <v>21</v>
      </c>
      <c r="M282" s="42" t="s">
        <v>22</v>
      </c>
      <c r="N282" s="42" t="s">
        <v>23</v>
      </c>
      <c r="O282" s="42" t="s">
        <v>24</v>
      </c>
      <c r="P282" s="42" t="s">
        <v>25</v>
      </c>
      <c r="Q282" s="42" t="s">
        <v>26</v>
      </c>
      <c r="R282" s="42" t="s">
        <v>27</v>
      </c>
    </row>
    <row r="283" spans="1:18" ht="20.25">
      <c r="A283" s="43">
        <v>1</v>
      </c>
      <c r="B283" s="69" t="s">
        <v>178</v>
      </c>
      <c r="C283" s="100" t="s">
        <v>259</v>
      </c>
      <c r="D283" s="46">
        <v>40000</v>
      </c>
      <c r="E283" s="47" t="s">
        <v>30</v>
      </c>
      <c r="F283" s="47" t="s">
        <v>35</v>
      </c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</row>
    <row r="284" spans="1:18" ht="20.25">
      <c r="A284" s="45"/>
      <c r="B284" s="48" t="s">
        <v>378</v>
      </c>
      <c r="C284" s="92" t="s">
        <v>380</v>
      </c>
      <c r="D284" s="50"/>
      <c r="E284" s="49"/>
      <c r="F284" s="51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</row>
    <row r="285" spans="1:18" ht="20.25">
      <c r="A285" s="49"/>
      <c r="B285" s="48" t="s">
        <v>379</v>
      </c>
      <c r="C285" s="93"/>
      <c r="D285" s="53"/>
      <c r="E285" s="51"/>
      <c r="F285" s="51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</row>
    <row r="286" spans="1:18" ht="20.25">
      <c r="A286" s="49"/>
      <c r="B286" s="48"/>
      <c r="C286" s="92"/>
      <c r="D286" s="50"/>
      <c r="E286" s="49"/>
      <c r="F286" s="49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</row>
    <row r="287" spans="1:18" ht="20.25">
      <c r="A287" s="45">
        <v>2</v>
      </c>
      <c r="B287" s="52" t="s">
        <v>179</v>
      </c>
      <c r="C287" s="93" t="s">
        <v>259</v>
      </c>
      <c r="D287" s="53">
        <v>30000</v>
      </c>
      <c r="E287" s="49" t="s">
        <v>181</v>
      </c>
      <c r="F287" s="49" t="s">
        <v>35</v>
      </c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</row>
    <row r="288" spans="1:18" ht="20.25">
      <c r="A288" s="49"/>
      <c r="B288" s="48" t="s">
        <v>180</v>
      </c>
      <c r="C288" s="92" t="s">
        <v>260</v>
      </c>
      <c r="D288" s="56"/>
      <c r="E288" s="51"/>
      <c r="F288" s="51"/>
      <c r="G288" s="55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</row>
    <row r="289" spans="1:18" ht="20.25">
      <c r="A289" s="57"/>
      <c r="B289" s="48" t="s">
        <v>379</v>
      </c>
      <c r="C289" s="93" t="s">
        <v>45</v>
      </c>
      <c r="D289" s="53"/>
      <c r="E289" s="45"/>
      <c r="F289" s="45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</row>
    <row r="290" spans="1:18" ht="20.25">
      <c r="A290" s="49"/>
      <c r="B290" s="48"/>
      <c r="C290" s="92"/>
      <c r="D290" s="50"/>
      <c r="E290" s="51"/>
      <c r="F290" s="51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</row>
    <row r="291" spans="1:18" ht="20.25">
      <c r="A291" s="49"/>
      <c r="B291" s="48"/>
      <c r="C291" s="92"/>
      <c r="D291" s="50"/>
      <c r="E291" s="51"/>
      <c r="F291" s="51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</row>
    <row r="292" spans="1:18" ht="20.25">
      <c r="A292" s="49">
        <v>3</v>
      </c>
      <c r="B292" s="48" t="s">
        <v>182</v>
      </c>
      <c r="C292" s="92" t="s">
        <v>261</v>
      </c>
      <c r="D292" s="50">
        <v>50000</v>
      </c>
      <c r="E292" s="49" t="s">
        <v>181</v>
      </c>
      <c r="F292" s="49" t="s">
        <v>35</v>
      </c>
      <c r="G292" s="55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52"/>
    </row>
    <row r="293" spans="1:18" ht="20.25">
      <c r="A293" s="49"/>
      <c r="B293" s="48" t="s">
        <v>183</v>
      </c>
      <c r="C293" s="91" t="s">
        <v>262</v>
      </c>
      <c r="D293" s="50"/>
      <c r="E293" s="45"/>
      <c r="F293" s="45"/>
      <c r="G293" s="55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59"/>
    </row>
    <row r="294" spans="1:18" ht="20.25">
      <c r="A294" s="49"/>
      <c r="B294" s="48" t="s">
        <v>381</v>
      </c>
      <c r="C294" s="91"/>
      <c r="D294" s="50"/>
      <c r="E294" s="51"/>
      <c r="F294" s="51"/>
      <c r="G294" s="55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59"/>
    </row>
    <row r="295" spans="1:18" ht="20.25">
      <c r="A295" s="49"/>
      <c r="B295" s="48"/>
      <c r="C295" s="92"/>
      <c r="D295" s="50"/>
      <c r="E295" s="51"/>
      <c r="F295" s="51"/>
      <c r="G295" s="55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</row>
    <row r="296" spans="1:18" ht="20.25">
      <c r="A296" s="49">
        <v>4</v>
      </c>
      <c r="B296" s="48" t="s">
        <v>46</v>
      </c>
      <c r="C296" s="92" t="s">
        <v>263</v>
      </c>
      <c r="D296" s="53">
        <v>30000</v>
      </c>
      <c r="E296" s="49" t="s">
        <v>181</v>
      </c>
      <c r="F296" s="49" t="s">
        <v>35</v>
      </c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</row>
    <row r="297" spans="1:18" ht="20.25">
      <c r="A297" s="49"/>
      <c r="B297" s="48" t="s">
        <v>381</v>
      </c>
      <c r="C297" s="92" t="s">
        <v>264</v>
      </c>
      <c r="D297" s="50"/>
      <c r="E297" s="51"/>
      <c r="F297" s="51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</row>
    <row r="298" spans="1:18" ht="20.25">
      <c r="A298" s="57"/>
      <c r="B298" s="59"/>
      <c r="C298" s="84"/>
      <c r="D298" s="73"/>
      <c r="E298" s="74"/>
      <c r="F298" s="74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</row>
    <row r="299" spans="1:18" ht="20.25">
      <c r="A299" s="75"/>
      <c r="B299" s="75" t="s">
        <v>29</v>
      </c>
      <c r="C299" s="75" t="s">
        <v>542</v>
      </c>
      <c r="D299" s="76">
        <f>SUM(D283:D298)</f>
        <v>150000</v>
      </c>
      <c r="E299" s="107"/>
      <c r="F299" s="107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</row>
    <row r="300" spans="1:18" ht="20.25">
      <c r="A300" s="108"/>
      <c r="B300" s="109"/>
      <c r="C300" s="108"/>
      <c r="D300" s="110"/>
      <c r="E300" s="108"/>
      <c r="F300" s="108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1:18" ht="20.25">
      <c r="A301" s="77"/>
      <c r="B301" s="78"/>
      <c r="C301" s="77"/>
      <c r="D301" s="80"/>
      <c r="E301" s="89"/>
      <c r="F301" s="89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1:18" ht="20.25">
      <c r="A302" s="77"/>
      <c r="B302" s="78"/>
      <c r="C302" s="77"/>
      <c r="D302" s="80"/>
      <c r="E302" s="89"/>
      <c r="F302" s="89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1:18" ht="2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</row>
    <row r="304" spans="1:18" ht="20.25">
      <c r="A304" s="275" t="s">
        <v>119</v>
      </c>
      <c r="B304" s="275"/>
      <c r="C304" s="275"/>
      <c r="D304" s="275"/>
      <c r="E304" s="275"/>
      <c r="F304" s="275"/>
      <c r="G304" s="275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</row>
    <row r="305" spans="1:18" ht="20.25">
      <c r="A305" s="276" t="s">
        <v>8</v>
      </c>
      <c r="B305" s="276"/>
      <c r="C305" s="276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6"/>
      <c r="O305" s="276"/>
      <c r="P305" s="276"/>
      <c r="Q305" s="276"/>
      <c r="R305" s="276"/>
    </row>
    <row r="306" spans="1:18" ht="20.25">
      <c r="A306" s="276" t="s">
        <v>320</v>
      </c>
      <c r="B306" s="276"/>
      <c r="C306" s="276"/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6"/>
      <c r="O306" s="276"/>
      <c r="P306" s="276"/>
      <c r="Q306" s="276"/>
      <c r="R306" s="276"/>
    </row>
    <row r="307" spans="1:18" ht="20.25">
      <c r="A307" s="276" t="s">
        <v>317</v>
      </c>
      <c r="B307" s="276"/>
      <c r="C307" s="276"/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6"/>
      <c r="O307" s="276"/>
      <c r="P307" s="276"/>
      <c r="Q307" s="276"/>
      <c r="R307" s="276"/>
    </row>
    <row r="308" spans="1:18" ht="20.25">
      <c r="A308" s="36" t="s">
        <v>550</v>
      </c>
      <c r="B308" s="36"/>
      <c r="C308" s="36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spans="1:18" ht="20.25">
      <c r="A309" s="37" t="s">
        <v>382</v>
      </c>
      <c r="B309" s="37"/>
      <c r="C309" s="35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</row>
    <row r="310" spans="1:18" ht="20.25">
      <c r="A310" s="37"/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:18" ht="20.25">
      <c r="A311" s="40" t="s">
        <v>9</v>
      </c>
      <c r="B311" s="40" t="s">
        <v>11</v>
      </c>
      <c r="C311" s="40" t="s">
        <v>12</v>
      </c>
      <c r="D311" s="40" t="s">
        <v>6</v>
      </c>
      <c r="E311" s="40" t="s">
        <v>13</v>
      </c>
      <c r="F311" s="40" t="s">
        <v>15</v>
      </c>
      <c r="G311" s="271" t="s">
        <v>388</v>
      </c>
      <c r="H311" s="272"/>
      <c r="I311" s="273"/>
      <c r="J311" s="274" t="s">
        <v>321</v>
      </c>
      <c r="K311" s="274"/>
      <c r="L311" s="274"/>
      <c r="M311" s="274"/>
      <c r="N311" s="274"/>
      <c r="O311" s="274"/>
      <c r="P311" s="274"/>
      <c r="Q311" s="274"/>
      <c r="R311" s="274"/>
    </row>
    <row r="312" spans="1:18" ht="20.25">
      <c r="A312" s="41" t="s">
        <v>10</v>
      </c>
      <c r="B312" s="41"/>
      <c r="C312" s="41"/>
      <c r="D312" s="41"/>
      <c r="E312" s="41" t="s">
        <v>14</v>
      </c>
      <c r="F312" s="41" t="s">
        <v>14</v>
      </c>
      <c r="G312" s="42" t="s">
        <v>16</v>
      </c>
      <c r="H312" s="42" t="s">
        <v>17</v>
      </c>
      <c r="I312" s="42" t="s">
        <v>18</v>
      </c>
      <c r="J312" s="42" t="s">
        <v>19</v>
      </c>
      <c r="K312" s="42" t="s">
        <v>20</v>
      </c>
      <c r="L312" s="42" t="s">
        <v>21</v>
      </c>
      <c r="M312" s="42" t="s">
        <v>22</v>
      </c>
      <c r="N312" s="42" t="s">
        <v>23</v>
      </c>
      <c r="O312" s="42" t="s">
        <v>24</v>
      </c>
      <c r="P312" s="42" t="s">
        <v>25</v>
      </c>
      <c r="Q312" s="42" t="s">
        <v>26</v>
      </c>
      <c r="R312" s="42" t="s">
        <v>27</v>
      </c>
    </row>
    <row r="313" spans="1:18" ht="20.25">
      <c r="A313" s="43">
        <v>1</v>
      </c>
      <c r="B313" s="44" t="s">
        <v>129</v>
      </c>
      <c r="C313" s="100" t="s">
        <v>266</v>
      </c>
      <c r="D313" s="46">
        <v>10000</v>
      </c>
      <c r="E313" s="47" t="s">
        <v>30</v>
      </c>
      <c r="F313" s="47" t="s">
        <v>34</v>
      </c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</row>
    <row r="314" spans="1:18" ht="20.25">
      <c r="A314" s="45"/>
      <c r="B314" s="48" t="s">
        <v>184</v>
      </c>
      <c r="C314" s="92" t="s">
        <v>265</v>
      </c>
      <c r="D314" s="50"/>
      <c r="E314" s="49"/>
      <c r="F314" s="51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</row>
    <row r="315" spans="1:18" ht="20.25">
      <c r="A315" s="49"/>
      <c r="B315" s="48" t="s">
        <v>383</v>
      </c>
      <c r="C315" s="92" t="s">
        <v>267</v>
      </c>
      <c r="D315" s="53"/>
      <c r="E315" s="51"/>
      <c r="F315" s="51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</row>
    <row r="316" spans="1:18" ht="20.25">
      <c r="A316" s="49"/>
      <c r="B316" s="48"/>
      <c r="C316" s="92" t="s">
        <v>269</v>
      </c>
      <c r="D316" s="50"/>
      <c r="E316" s="49"/>
      <c r="F316" s="49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</row>
    <row r="317" spans="1:18" ht="20.25">
      <c r="A317" s="49"/>
      <c r="B317" s="48"/>
      <c r="C317" s="93" t="s">
        <v>268</v>
      </c>
      <c r="D317" s="50"/>
      <c r="E317" s="51"/>
      <c r="F317" s="51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</row>
    <row r="318" spans="1:18" ht="20.25">
      <c r="A318" s="49"/>
      <c r="B318" s="48"/>
      <c r="C318" s="92"/>
      <c r="D318" s="50"/>
      <c r="E318" s="51"/>
      <c r="F318" s="51"/>
      <c r="G318" s="55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</row>
    <row r="319" spans="1:18" ht="20.25">
      <c r="A319" s="57"/>
      <c r="B319" s="52"/>
      <c r="C319" s="91"/>
      <c r="D319" s="56"/>
      <c r="E319" s="45"/>
      <c r="F319" s="45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</row>
    <row r="320" spans="1:18" ht="20.25">
      <c r="A320" s="45">
        <v>2</v>
      </c>
      <c r="B320" s="52" t="s">
        <v>185</v>
      </c>
      <c r="C320" s="100" t="s">
        <v>266</v>
      </c>
      <c r="D320" s="53">
        <v>70000</v>
      </c>
      <c r="E320" s="49" t="s">
        <v>30</v>
      </c>
      <c r="F320" s="49" t="s">
        <v>34</v>
      </c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</row>
    <row r="321" spans="1:18" ht="20.25">
      <c r="A321" s="49"/>
      <c r="B321" s="48" t="s">
        <v>383</v>
      </c>
      <c r="C321" s="92" t="s">
        <v>384</v>
      </c>
      <c r="D321" s="50"/>
      <c r="E321" s="51"/>
      <c r="F321" s="51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</row>
    <row r="322" spans="1:18" ht="20.25">
      <c r="A322" s="49"/>
      <c r="B322" s="48"/>
      <c r="C322" s="92" t="s">
        <v>385</v>
      </c>
      <c r="D322" s="50"/>
      <c r="E322" s="45"/>
      <c r="F322" s="45"/>
      <c r="G322" s="55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52"/>
    </row>
    <row r="323" spans="1:18" ht="20.25">
      <c r="A323" s="49"/>
      <c r="B323" s="48"/>
      <c r="C323" s="92"/>
      <c r="D323" s="50"/>
      <c r="E323" s="51"/>
      <c r="F323" s="51"/>
      <c r="G323" s="55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</row>
    <row r="324" spans="1:18" ht="20.25">
      <c r="A324" s="49"/>
      <c r="B324" s="48"/>
      <c r="C324" s="92"/>
      <c r="D324" s="50"/>
      <c r="E324" s="45"/>
      <c r="F324" s="45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</row>
    <row r="325" spans="1:18" ht="20.25">
      <c r="A325" s="49">
        <v>3</v>
      </c>
      <c r="B325" s="48" t="s">
        <v>186</v>
      </c>
      <c r="C325" s="100" t="s">
        <v>266</v>
      </c>
      <c r="D325" s="50">
        <v>70000</v>
      </c>
      <c r="E325" s="49" t="s">
        <v>30</v>
      </c>
      <c r="F325" s="49" t="s">
        <v>34</v>
      </c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</row>
    <row r="326" spans="1:18" ht="20.25">
      <c r="A326" s="49"/>
      <c r="B326" s="48" t="s">
        <v>187</v>
      </c>
      <c r="C326" s="92" t="s">
        <v>387</v>
      </c>
      <c r="D326" s="50"/>
      <c r="E326" s="51"/>
      <c r="F326" s="51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</row>
    <row r="327" spans="1:18" ht="20.25">
      <c r="A327" s="49"/>
      <c r="B327" s="48" t="s">
        <v>386</v>
      </c>
      <c r="C327" s="92"/>
      <c r="D327" s="50"/>
      <c r="E327" s="51"/>
      <c r="F327" s="51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</row>
    <row r="328" spans="1:18" ht="20.25">
      <c r="A328" s="57"/>
      <c r="B328" s="59"/>
      <c r="C328" s="114"/>
      <c r="D328" s="73"/>
      <c r="E328" s="74"/>
      <c r="F328" s="74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</row>
    <row r="329" spans="1:18" ht="20.25">
      <c r="A329" s="57"/>
      <c r="B329" s="59"/>
      <c r="C329" s="114"/>
      <c r="D329" s="73"/>
      <c r="E329" s="74"/>
      <c r="F329" s="74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</row>
    <row r="330" spans="1:18" ht="20.25">
      <c r="A330" s="49">
        <v>4</v>
      </c>
      <c r="B330" s="48" t="s">
        <v>389</v>
      </c>
      <c r="C330" s="91" t="s">
        <v>266</v>
      </c>
      <c r="D330" s="50">
        <v>100000</v>
      </c>
      <c r="E330" s="49" t="s">
        <v>30</v>
      </c>
      <c r="F330" s="49" t="s">
        <v>34</v>
      </c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</row>
    <row r="331" spans="1:18" ht="20.25">
      <c r="A331" s="45"/>
      <c r="B331" s="48" t="s">
        <v>390</v>
      </c>
      <c r="C331" s="92" t="s">
        <v>391</v>
      </c>
      <c r="D331" s="50"/>
      <c r="E331" s="49"/>
      <c r="F331" s="51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</row>
    <row r="332" spans="1:18" ht="20.25">
      <c r="A332" s="49"/>
      <c r="B332" s="48" t="s">
        <v>386</v>
      </c>
      <c r="C332" s="92" t="s">
        <v>392</v>
      </c>
      <c r="D332" s="50"/>
      <c r="E332" s="51"/>
      <c r="F332" s="51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</row>
    <row r="333" spans="1:18" ht="20.25">
      <c r="A333" s="57"/>
      <c r="B333" s="59"/>
      <c r="C333" s="57"/>
      <c r="D333" s="73"/>
      <c r="E333" s="74"/>
      <c r="F333" s="74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</row>
    <row r="334" spans="1:18" ht="20.25">
      <c r="A334" s="75"/>
      <c r="B334" s="75" t="s">
        <v>29</v>
      </c>
      <c r="C334" s="75" t="s">
        <v>542</v>
      </c>
      <c r="D334" s="76">
        <f>SUM(D313:D333)</f>
        <v>250000</v>
      </c>
      <c r="E334" s="107"/>
      <c r="F334" s="107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</row>
    <row r="335" spans="1:18" ht="20.25">
      <c r="A335" s="275" t="s">
        <v>119</v>
      </c>
      <c r="B335" s="275"/>
      <c r="C335" s="275"/>
      <c r="D335" s="275"/>
      <c r="E335" s="275"/>
      <c r="F335" s="275"/>
      <c r="G335" s="275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</row>
    <row r="336" spans="1:18" ht="20.25">
      <c r="A336" s="276" t="s">
        <v>8</v>
      </c>
      <c r="B336" s="276"/>
      <c r="C336" s="27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  <c r="N336" s="276"/>
      <c r="O336" s="276"/>
      <c r="P336" s="276"/>
      <c r="Q336" s="276"/>
      <c r="R336" s="276"/>
    </row>
    <row r="337" spans="1:18" ht="20.25">
      <c r="A337" s="276" t="s">
        <v>320</v>
      </c>
      <c r="B337" s="276"/>
      <c r="C337" s="276"/>
      <c r="D337" s="276"/>
      <c r="E337" s="276"/>
      <c r="F337" s="276"/>
      <c r="G337" s="276"/>
      <c r="H337" s="276"/>
      <c r="I337" s="276"/>
      <c r="J337" s="276"/>
      <c r="K337" s="276"/>
      <c r="L337" s="276"/>
      <c r="M337" s="276"/>
      <c r="N337" s="276"/>
      <c r="O337" s="276"/>
      <c r="P337" s="276"/>
      <c r="Q337" s="276"/>
      <c r="R337" s="276"/>
    </row>
    <row r="338" spans="1:18" ht="20.25">
      <c r="A338" s="276" t="s">
        <v>317</v>
      </c>
      <c r="B338" s="276"/>
      <c r="C338" s="276"/>
      <c r="D338" s="276"/>
      <c r="E338" s="276"/>
      <c r="F338" s="276"/>
      <c r="G338" s="276"/>
      <c r="H338" s="276"/>
      <c r="I338" s="276"/>
      <c r="J338" s="276"/>
      <c r="K338" s="276"/>
      <c r="L338" s="276"/>
      <c r="M338" s="276"/>
      <c r="N338" s="276"/>
      <c r="O338" s="276"/>
      <c r="P338" s="276"/>
      <c r="Q338" s="276"/>
      <c r="R338" s="276"/>
    </row>
    <row r="339" spans="1:18" ht="20.25">
      <c r="A339" s="36" t="s">
        <v>550</v>
      </c>
      <c r="B339" s="36"/>
      <c r="C339" s="36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1:18" ht="20.25">
      <c r="A340" s="65" t="s">
        <v>188</v>
      </c>
      <c r="B340" s="37"/>
      <c r="C340" s="35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1:18" ht="20.25">
      <c r="A341" s="37"/>
      <c r="B341" s="37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:18" ht="20.25">
      <c r="A342" s="40" t="s">
        <v>9</v>
      </c>
      <c r="B342" s="40" t="s">
        <v>11</v>
      </c>
      <c r="C342" s="40" t="s">
        <v>12</v>
      </c>
      <c r="D342" s="40" t="s">
        <v>6</v>
      </c>
      <c r="E342" s="40" t="s">
        <v>13</v>
      </c>
      <c r="F342" s="40" t="s">
        <v>15</v>
      </c>
      <c r="G342" s="271" t="s">
        <v>388</v>
      </c>
      <c r="H342" s="278"/>
      <c r="I342" s="279"/>
      <c r="J342" s="271" t="s">
        <v>321</v>
      </c>
      <c r="K342" s="278"/>
      <c r="L342" s="278"/>
      <c r="M342" s="278"/>
      <c r="N342" s="278"/>
      <c r="O342" s="278"/>
      <c r="P342" s="278"/>
      <c r="Q342" s="278"/>
      <c r="R342" s="279"/>
    </row>
    <row r="343" spans="1:18" ht="20.25">
      <c r="A343" s="41" t="s">
        <v>10</v>
      </c>
      <c r="B343" s="41"/>
      <c r="C343" s="41"/>
      <c r="D343" s="41"/>
      <c r="E343" s="41" t="s">
        <v>14</v>
      </c>
      <c r="F343" s="41" t="s">
        <v>14</v>
      </c>
      <c r="G343" s="42" t="s">
        <v>16</v>
      </c>
      <c r="H343" s="42" t="s">
        <v>17</v>
      </c>
      <c r="I343" s="42" t="s">
        <v>18</v>
      </c>
      <c r="J343" s="42" t="s">
        <v>19</v>
      </c>
      <c r="K343" s="42" t="s">
        <v>20</v>
      </c>
      <c r="L343" s="42" t="s">
        <v>21</v>
      </c>
      <c r="M343" s="42" t="s">
        <v>22</v>
      </c>
      <c r="N343" s="42" t="s">
        <v>23</v>
      </c>
      <c r="O343" s="42" t="s">
        <v>24</v>
      </c>
      <c r="P343" s="42" t="s">
        <v>25</v>
      </c>
      <c r="Q343" s="42" t="s">
        <v>26</v>
      </c>
      <c r="R343" s="42" t="s">
        <v>27</v>
      </c>
    </row>
    <row r="344" spans="1:18" ht="20.25">
      <c r="A344" s="43">
        <v>1</v>
      </c>
      <c r="B344" s="48" t="s">
        <v>393</v>
      </c>
      <c r="C344" s="95" t="s">
        <v>395</v>
      </c>
      <c r="D344" s="46">
        <v>50000</v>
      </c>
      <c r="E344" s="47" t="s">
        <v>30</v>
      </c>
      <c r="F344" s="47" t="s">
        <v>34</v>
      </c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5" spans="1:18" ht="20.25">
      <c r="A345" s="45"/>
      <c r="B345" s="48" t="s">
        <v>394</v>
      </c>
      <c r="C345" s="92" t="s">
        <v>393</v>
      </c>
      <c r="D345" s="50"/>
      <c r="E345" s="49"/>
      <c r="F345" s="51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</row>
    <row r="346" spans="1:18" ht="20.25">
      <c r="A346" s="49"/>
      <c r="B346" s="48" t="s">
        <v>396</v>
      </c>
      <c r="C346" s="93" t="s">
        <v>394</v>
      </c>
      <c r="D346" s="53"/>
      <c r="E346" s="51"/>
      <c r="F346" s="51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</row>
    <row r="347" spans="1:18" ht="20.25">
      <c r="A347" s="49"/>
      <c r="B347" s="48"/>
      <c r="C347" s="92"/>
      <c r="D347" s="50"/>
      <c r="E347" s="51"/>
      <c r="F347" s="51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</row>
    <row r="348" spans="1:18" ht="20.25">
      <c r="A348" s="49"/>
      <c r="B348" s="48"/>
      <c r="C348" s="45"/>
      <c r="D348" s="53"/>
      <c r="E348" s="51"/>
      <c r="F348" s="51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</row>
    <row r="349" spans="1:18" ht="20.25">
      <c r="A349" s="49"/>
      <c r="B349" s="48"/>
      <c r="C349" s="49"/>
      <c r="D349" s="56"/>
      <c r="E349" s="51"/>
      <c r="F349" s="51"/>
      <c r="G349" s="55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</row>
    <row r="350" spans="1:18" ht="20.25">
      <c r="A350" s="49">
        <v>2</v>
      </c>
      <c r="B350" s="48" t="s">
        <v>189</v>
      </c>
      <c r="C350" s="70" t="s">
        <v>274</v>
      </c>
      <c r="D350" s="50">
        <v>10000</v>
      </c>
      <c r="E350" s="49" t="s">
        <v>30</v>
      </c>
      <c r="F350" s="49" t="s">
        <v>34</v>
      </c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</row>
    <row r="351" spans="1:18" ht="20.25">
      <c r="A351" s="45"/>
      <c r="B351" s="52" t="s">
        <v>190</v>
      </c>
      <c r="C351" s="49" t="s">
        <v>270</v>
      </c>
      <c r="D351" s="50"/>
      <c r="E351" s="51"/>
      <c r="F351" s="51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</row>
    <row r="352" spans="1:18" ht="20.25">
      <c r="A352" s="49"/>
      <c r="B352" s="48" t="s">
        <v>396</v>
      </c>
      <c r="C352" s="49" t="s">
        <v>271</v>
      </c>
      <c r="D352" s="50"/>
      <c r="E352" s="51"/>
      <c r="F352" s="51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</row>
    <row r="353" spans="1:18" ht="20.25">
      <c r="A353" s="49"/>
      <c r="B353" s="48"/>
      <c r="C353" s="54" t="s">
        <v>273</v>
      </c>
      <c r="D353" s="50"/>
      <c r="E353" s="45"/>
      <c r="F353" s="45"/>
      <c r="G353" s="55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52"/>
    </row>
    <row r="354" spans="1:18" ht="20.25">
      <c r="A354" s="58"/>
      <c r="B354" s="48"/>
      <c r="C354" s="54" t="s">
        <v>272</v>
      </c>
      <c r="D354" s="50"/>
      <c r="E354" s="51"/>
      <c r="F354" s="51"/>
      <c r="G354" s="55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59"/>
    </row>
    <row r="355" spans="1:18" ht="20.25">
      <c r="A355" s="49"/>
      <c r="B355" s="48"/>
      <c r="C355" s="54"/>
      <c r="D355" s="50"/>
      <c r="E355" s="51"/>
      <c r="F355" s="51"/>
      <c r="G355" s="55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59"/>
    </row>
    <row r="356" spans="1:18" ht="20.25">
      <c r="A356" s="49"/>
      <c r="B356" s="48"/>
      <c r="C356" s="49"/>
      <c r="D356" s="50"/>
      <c r="E356" s="51"/>
      <c r="F356" s="51"/>
      <c r="G356" s="55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</row>
    <row r="357" spans="1:18" ht="20.25">
      <c r="A357" s="49">
        <v>3</v>
      </c>
      <c r="B357" s="48" t="s">
        <v>398</v>
      </c>
      <c r="C357" s="96" t="s">
        <v>395</v>
      </c>
      <c r="D357" s="50">
        <v>40000</v>
      </c>
      <c r="E357" s="49" t="s">
        <v>30</v>
      </c>
      <c r="F357" s="49" t="s">
        <v>34</v>
      </c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</row>
    <row r="358" spans="1:18" ht="20.25">
      <c r="A358" s="49"/>
      <c r="B358" s="48" t="s">
        <v>399</v>
      </c>
      <c r="C358" s="96" t="s">
        <v>400</v>
      </c>
      <c r="D358" s="50"/>
      <c r="E358" s="51"/>
      <c r="F358" s="51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</row>
    <row r="359" spans="1:18" ht="20.25">
      <c r="A359" s="49"/>
      <c r="B359" s="48" t="s">
        <v>397</v>
      </c>
      <c r="C359" s="96" t="s">
        <v>401</v>
      </c>
      <c r="D359" s="50"/>
      <c r="E359" s="51"/>
      <c r="F359" s="51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</row>
    <row r="360" spans="1:18" ht="20.25">
      <c r="A360" s="49"/>
      <c r="B360" s="48"/>
      <c r="C360" s="91" t="s">
        <v>273</v>
      </c>
      <c r="D360" s="50"/>
      <c r="E360" s="51"/>
      <c r="F360" s="51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</row>
    <row r="361" spans="1:18" ht="20.25">
      <c r="A361" s="49"/>
      <c r="B361" s="48"/>
      <c r="C361" s="91" t="s">
        <v>272</v>
      </c>
      <c r="D361" s="50"/>
      <c r="E361" s="51"/>
      <c r="F361" s="51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</row>
    <row r="362" spans="1:18" ht="20.25">
      <c r="A362" s="57"/>
      <c r="B362" s="59"/>
      <c r="C362" s="57"/>
      <c r="D362" s="73"/>
      <c r="E362" s="74"/>
      <c r="F362" s="74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</row>
    <row r="363" spans="1:18" ht="20.25">
      <c r="A363" s="75"/>
      <c r="B363" s="75" t="s">
        <v>29</v>
      </c>
      <c r="C363" s="75" t="s">
        <v>543</v>
      </c>
      <c r="D363" s="76">
        <f>SUM(D344:D362)</f>
        <v>100000</v>
      </c>
      <c r="E363" s="107"/>
      <c r="F363" s="107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</row>
    <row r="364" spans="1:18" ht="2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</row>
    <row r="365" spans="1:18" ht="20.25">
      <c r="A365" s="275" t="s">
        <v>119</v>
      </c>
      <c r="B365" s="275"/>
      <c r="C365" s="275"/>
      <c r="D365" s="275"/>
      <c r="E365" s="275"/>
      <c r="F365" s="275"/>
      <c r="G365" s="275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</row>
    <row r="366" spans="1:18" ht="20.25">
      <c r="A366" s="276" t="s">
        <v>8</v>
      </c>
      <c r="B366" s="276"/>
      <c r="C366" s="276"/>
      <c r="D366" s="276"/>
      <c r="E366" s="276"/>
      <c r="F366" s="276"/>
      <c r="G366" s="276"/>
      <c r="H366" s="276"/>
      <c r="I366" s="276"/>
      <c r="J366" s="276"/>
      <c r="K366" s="276"/>
      <c r="L366" s="276"/>
      <c r="M366" s="276"/>
      <c r="N366" s="276"/>
      <c r="O366" s="276"/>
      <c r="P366" s="276"/>
      <c r="Q366" s="276"/>
      <c r="R366" s="276"/>
    </row>
    <row r="367" spans="1:18" ht="20.25">
      <c r="A367" s="276" t="s">
        <v>320</v>
      </c>
      <c r="B367" s="276"/>
      <c r="C367" s="276"/>
      <c r="D367" s="276"/>
      <c r="E367" s="276"/>
      <c r="F367" s="276"/>
      <c r="G367" s="276"/>
      <c r="H367" s="276"/>
      <c r="I367" s="276"/>
      <c r="J367" s="276"/>
      <c r="K367" s="276"/>
      <c r="L367" s="276"/>
      <c r="M367" s="276"/>
      <c r="N367" s="276"/>
      <c r="O367" s="276"/>
      <c r="P367" s="276"/>
      <c r="Q367" s="276"/>
      <c r="R367" s="276"/>
    </row>
    <row r="368" spans="1:18" ht="20.25">
      <c r="A368" s="276" t="s">
        <v>317</v>
      </c>
      <c r="B368" s="276"/>
      <c r="C368" s="276"/>
      <c r="D368" s="276"/>
      <c r="E368" s="276"/>
      <c r="F368" s="276"/>
      <c r="G368" s="276"/>
      <c r="H368" s="276"/>
      <c r="I368" s="276"/>
      <c r="J368" s="276"/>
      <c r="K368" s="276"/>
      <c r="L368" s="276"/>
      <c r="M368" s="276"/>
      <c r="N368" s="276"/>
      <c r="O368" s="276"/>
      <c r="P368" s="276"/>
      <c r="Q368" s="276"/>
      <c r="R368" s="276"/>
    </row>
    <row r="369" spans="1:18" ht="20.25">
      <c r="A369" s="67" t="s">
        <v>311</v>
      </c>
      <c r="B369" s="67"/>
      <c r="C369" s="71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1:18" ht="20.25">
      <c r="A370" s="37" t="s">
        <v>191</v>
      </c>
      <c r="B370" s="37"/>
      <c r="C370" s="35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</row>
    <row r="371" spans="1:18" ht="20.25">
      <c r="A371" s="37"/>
      <c r="B371" s="37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:18" ht="20.25">
      <c r="A372" s="40" t="s">
        <v>9</v>
      </c>
      <c r="B372" s="40" t="s">
        <v>11</v>
      </c>
      <c r="C372" s="40" t="s">
        <v>12</v>
      </c>
      <c r="D372" s="40" t="s">
        <v>6</v>
      </c>
      <c r="E372" s="40" t="s">
        <v>13</v>
      </c>
      <c r="F372" s="40" t="s">
        <v>15</v>
      </c>
      <c r="G372" s="271" t="s">
        <v>388</v>
      </c>
      <c r="H372" s="272"/>
      <c r="I372" s="273"/>
      <c r="J372" s="274" t="s">
        <v>321</v>
      </c>
      <c r="K372" s="274"/>
      <c r="L372" s="274"/>
      <c r="M372" s="274"/>
      <c r="N372" s="274"/>
      <c r="O372" s="274"/>
      <c r="P372" s="274"/>
      <c r="Q372" s="274"/>
      <c r="R372" s="274"/>
    </row>
    <row r="373" spans="1:18" ht="20.25">
      <c r="A373" s="41" t="s">
        <v>10</v>
      </c>
      <c r="B373" s="41"/>
      <c r="C373" s="41"/>
      <c r="D373" s="41"/>
      <c r="E373" s="41" t="s">
        <v>14</v>
      </c>
      <c r="F373" s="41" t="s">
        <v>14</v>
      </c>
      <c r="G373" s="42" t="s">
        <v>16</v>
      </c>
      <c r="H373" s="42" t="s">
        <v>17</v>
      </c>
      <c r="I373" s="42" t="s">
        <v>18</v>
      </c>
      <c r="J373" s="42" t="s">
        <v>19</v>
      </c>
      <c r="K373" s="42" t="s">
        <v>20</v>
      </c>
      <c r="L373" s="42" t="s">
        <v>21</v>
      </c>
      <c r="M373" s="42" t="s">
        <v>22</v>
      </c>
      <c r="N373" s="42" t="s">
        <v>23</v>
      </c>
      <c r="O373" s="42" t="s">
        <v>24</v>
      </c>
      <c r="P373" s="42" t="s">
        <v>25</v>
      </c>
      <c r="Q373" s="42" t="s">
        <v>26</v>
      </c>
      <c r="R373" s="42" t="s">
        <v>27</v>
      </c>
    </row>
    <row r="374" spans="1:18" ht="20.25">
      <c r="A374" s="43">
        <v>1</v>
      </c>
      <c r="B374" s="52" t="s">
        <v>402</v>
      </c>
      <c r="C374" s="97" t="s">
        <v>407</v>
      </c>
      <c r="D374" s="46">
        <v>500000</v>
      </c>
      <c r="E374" s="47" t="s">
        <v>30</v>
      </c>
      <c r="F374" s="47" t="s">
        <v>31</v>
      </c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</row>
    <row r="375" spans="1:18" ht="20.25">
      <c r="A375" s="45"/>
      <c r="B375" s="48" t="s">
        <v>403</v>
      </c>
      <c r="C375" s="72" t="s">
        <v>405</v>
      </c>
      <c r="D375" s="50"/>
      <c r="E375" s="49"/>
      <c r="F375" s="51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</row>
    <row r="376" spans="1:18" ht="20.25">
      <c r="A376" s="49"/>
      <c r="B376" s="52" t="s">
        <v>404</v>
      </c>
      <c r="C376" s="45" t="s">
        <v>406</v>
      </c>
      <c r="D376" s="53"/>
      <c r="E376" s="51"/>
      <c r="F376" s="51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</row>
    <row r="377" spans="1:18" ht="20.25">
      <c r="A377" s="49"/>
      <c r="B377" s="48" t="s">
        <v>408</v>
      </c>
      <c r="C377" s="49"/>
      <c r="D377" s="50"/>
      <c r="E377" s="49"/>
      <c r="F377" s="49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</row>
    <row r="378" spans="1:18" ht="20.25">
      <c r="A378" s="49"/>
      <c r="B378" s="48"/>
      <c r="C378" s="49"/>
      <c r="D378" s="56"/>
      <c r="E378" s="51"/>
      <c r="F378" s="51"/>
      <c r="G378" s="55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</row>
    <row r="379" spans="1:18" ht="20.25">
      <c r="A379" s="57"/>
      <c r="B379" s="52"/>
      <c r="C379" s="54"/>
      <c r="D379" s="53"/>
      <c r="E379" s="49"/>
      <c r="F379" s="49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</row>
    <row r="380" spans="1:18" ht="20.25">
      <c r="A380" s="49">
        <v>2</v>
      </c>
      <c r="B380" s="48" t="s">
        <v>200</v>
      </c>
      <c r="C380" s="68" t="s">
        <v>193</v>
      </c>
      <c r="D380" s="50">
        <v>378000</v>
      </c>
      <c r="E380" s="49" t="s">
        <v>30</v>
      </c>
      <c r="F380" s="49" t="s">
        <v>31</v>
      </c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</row>
    <row r="381" spans="1:18" ht="20.25">
      <c r="A381" s="49"/>
      <c r="B381" s="48" t="s">
        <v>409</v>
      </c>
      <c r="C381" s="49" t="s">
        <v>412</v>
      </c>
      <c r="D381" s="50"/>
      <c r="E381" s="51"/>
      <c r="F381" s="51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</row>
    <row r="382" spans="1:18" ht="20.25">
      <c r="A382" s="49"/>
      <c r="B382" s="48" t="s">
        <v>410</v>
      </c>
      <c r="C382" s="54" t="s">
        <v>413</v>
      </c>
      <c r="D382" s="50"/>
      <c r="E382" s="45"/>
      <c r="F382" s="45"/>
      <c r="G382" s="55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52"/>
    </row>
    <row r="383" spans="1:18" ht="20.25">
      <c r="A383" s="49"/>
      <c r="B383" s="48" t="s">
        <v>411</v>
      </c>
      <c r="C383" s="54"/>
      <c r="D383" s="50"/>
      <c r="E383" s="51"/>
      <c r="F383" s="51"/>
      <c r="G383" s="55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59"/>
    </row>
    <row r="384" spans="1:18" ht="20.25">
      <c r="A384" s="49"/>
      <c r="B384" s="48"/>
      <c r="C384" s="54"/>
      <c r="D384" s="50"/>
      <c r="E384" s="51"/>
      <c r="F384" s="51"/>
      <c r="G384" s="55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59"/>
    </row>
    <row r="385" spans="1:18" ht="20.25">
      <c r="A385" s="49">
        <v>3</v>
      </c>
      <c r="B385" s="48" t="s">
        <v>192</v>
      </c>
      <c r="C385" s="66" t="s">
        <v>193</v>
      </c>
      <c r="D385" s="50">
        <v>400000</v>
      </c>
      <c r="E385" s="49" t="s">
        <v>30</v>
      </c>
      <c r="F385" s="49" t="s">
        <v>31</v>
      </c>
      <c r="G385" s="55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</row>
    <row r="386" spans="1:18" ht="20.25">
      <c r="A386" s="49"/>
      <c r="B386" s="48" t="s">
        <v>414</v>
      </c>
      <c r="C386" s="49" t="s">
        <v>415</v>
      </c>
      <c r="D386" s="50"/>
      <c r="E386" s="45"/>
      <c r="F386" s="45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</row>
    <row r="387" spans="1:18" ht="20.25">
      <c r="A387" s="49"/>
      <c r="B387" s="48" t="s">
        <v>411</v>
      </c>
      <c r="C387" s="49" t="s">
        <v>416</v>
      </c>
      <c r="D387" s="50"/>
      <c r="E387" s="51"/>
      <c r="F387" s="51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</row>
    <row r="388" spans="1:18" ht="20.25">
      <c r="A388" s="49"/>
      <c r="B388" s="48"/>
      <c r="C388" s="49"/>
      <c r="D388" s="50"/>
      <c r="E388" s="51"/>
      <c r="F388" s="51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</row>
    <row r="389" spans="1:18" ht="20.25">
      <c r="A389" s="49"/>
      <c r="B389" s="48"/>
      <c r="C389" s="49"/>
      <c r="D389" s="50"/>
      <c r="E389" s="51"/>
      <c r="F389" s="51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</row>
    <row r="390" spans="1:18" ht="20.25">
      <c r="A390" s="49">
        <v>4</v>
      </c>
      <c r="B390" s="48" t="s">
        <v>417</v>
      </c>
      <c r="C390" s="66" t="s">
        <v>193</v>
      </c>
      <c r="D390" s="50">
        <v>400000</v>
      </c>
      <c r="E390" s="49" t="s">
        <v>30</v>
      </c>
      <c r="F390" s="49" t="s">
        <v>31</v>
      </c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</row>
    <row r="391" spans="1:18" ht="20.25">
      <c r="A391" s="49"/>
      <c r="B391" s="48" t="s">
        <v>418</v>
      </c>
      <c r="C391" s="49" t="s">
        <v>420</v>
      </c>
      <c r="D391" s="50"/>
      <c r="E391" s="51"/>
      <c r="F391" s="51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</row>
    <row r="392" spans="1:18" ht="20.25">
      <c r="A392" s="57"/>
      <c r="B392" s="59" t="s">
        <v>419</v>
      </c>
      <c r="C392" s="49" t="s">
        <v>421</v>
      </c>
      <c r="D392" s="73"/>
      <c r="E392" s="74"/>
      <c r="F392" s="74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</row>
    <row r="393" spans="1:18" ht="20.25">
      <c r="A393" s="60"/>
      <c r="B393" s="61" t="s">
        <v>411</v>
      </c>
      <c r="C393" s="60"/>
      <c r="D393" s="62"/>
      <c r="E393" s="63"/>
      <c r="F393" s="63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</row>
    <row r="394" spans="1:18" ht="2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1:18" ht="20.25">
      <c r="A395" s="275" t="s">
        <v>119</v>
      </c>
      <c r="B395" s="275"/>
      <c r="C395" s="275"/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</row>
    <row r="396" spans="1:18" ht="20.25">
      <c r="A396" s="276" t="s">
        <v>8</v>
      </c>
      <c r="B396" s="276"/>
      <c r="C396" s="276"/>
      <c r="D396" s="276"/>
      <c r="E396" s="276"/>
      <c r="F396" s="276"/>
      <c r="G396" s="276"/>
      <c r="H396" s="276"/>
      <c r="I396" s="276"/>
      <c r="J396" s="276"/>
      <c r="K396" s="276"/>
      <c r="L396" s="276"/>
      <c r="M396" s="276"/>
      <c r="N396" s="276"/>
      <c r="O396" s="276"/>
      <c r="P396" s="276"/>
      <c r="Q396" s="276"/>
      <c r="R396" s="276"/>
    </row>
    <row r="397" spans="1:18" ht="20.25">
      <c r="A397" s="276" t="s">
        <v>320</v>
      </c>
      <c r="B397" s="276"/>
      <c r="C397" s="276"/>
      <c r="D397" s="276"/>
      <c r="E397" s="276"/>
      <c r="F397" s="276"/>
      <c r="G397" s="276"/>
      <c r="H397" s="276"/>
      <c r="I397" s="276"/>
      <c r="J397" s="276"/>
      <c r="K397" s="276"/>
      <c r="L397" s="276"/>
      <c r="M397" s="276"/>
      <c r="N397" s="276"/>
      <c r="O397" s="276"/>
      <c r="P397" s="276"/>
      <c r="Q397" s="276"/>
      <c r="R397" s="276"/>
    </row>
    <row r="398" spans="1:18" ht="20.25">
      <c r="A398" s="276" t="s">
        <v>317</v>
      </c>
      <c r="B398" s="276"/>
      <c r="C398" s="276"/>
      <c r="D398" s="276"/>
      <c r="E398" s="276"/>
      <c r="F398" s="276"/>
      <c r="G398" s="276"/>
      <c r="H398" s="276"/>
      <c r="I398" s="276"/>
      <c r="J398" s="276"/>
      <c r="K398" s="276"/>
      <c r="L398" s="276"/>
      <c r="M398" s="276"/>
      <c r="N398" s="276"/>
      <c r="O398" s="276"/>
      <c r="P398" s="276"/>
      <c r="Q398" s="276"/>
      <c r="R398" s="276"/>
    </row>
    <row r="399" spans="1:18" ht="20.25">
      <c r="A399" s="67" t="s">
        <v>311</v>
      </c>
      <c r="B399" s="67"/>
      <c r="C399" s="71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spans="1:18" ht="20.25">
      <c r="A400" s="37" t="s">
        <v>191</v>
      </c>
      <c r="B400" s="37"/>
      <c r="C400" s="35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1:18" ht="20.25">
      <c r="A401" s="37"/>
      <c r="B401" s="37"/>
      <c r="C401" s="38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:18" ht="20.25">
      <c r="A402" s="40" t="s">
        <v>9</v>
      </c>
      <c r="B402" s="40" t="s">
        <v>11</v>
      </c>
      <c r="C402" s="40" t="s">
        <v>12</v>
      </c>
      <c r="D402" s="40" t="s">
        <v>6</v>
      </c>
      <c r="E402" s="40" t="s">
        <v>13</v>
      </c>
      <c r="F402" s="40" t="s">
        <v>15</v>
      </c>
      <c r="G402" s="271" t="s">
        <v>388</v>
      </c>
      <c r="H402" s="272"/>
      <c r="I402" s="273"/>
      <c r="J402" s="274" t="s">
        <v>321</v>
      </c>
      <c r="K402" s="274"/>
      <c r="L402" s="274"/>
      <c r="M402" s="274"/>
      <c r="N402" s="274"/>
      <c r="O402" s="274"/>
      <c r="P402" s="274"/>
      <c r="Q402" s="274"/>
      <c r="R402" s="274"/>
    </row>
    <row r="403" spans="1:18" ht="20.25">
      <c r="A403" s="41" t="s">
        <v>10</v>
      </c>
      <c r="B403" s="41"/>
      <c r="C403" s="41"/>
      <c r="D403" s="41"/>
      <c r="E403" s="41" t="s">
        <v>14</v>
      </c>
      <c r="F403" s="41" t="s">
        <v>14</v>
      </c>
      <c r="G403" s="42" t="s">
        <v>16</v>
      </c>
      <c r="H403" s="42" t="s">
        <v>17</v>
      </c>
      <c r="I403" s="42" t="s">
        <v>18</v>
      </c>
      <c r="J403" s="42" t="s">
        <v>19</v>
      </c>
      <c r="K403" s="42" t="s">
        <v>20</v>
      </c>
      <c r="L403" s="42" t="s">
        <v>21</v>
      </c>
      <c r="M403" s="42" t="s">
        <v>22</v>
      </c>
      <c r="N403" s="42" t="s">
        <v>23</v>
      </c>
      <c r="O403" s="42" t="s">
        <v>24</v>
      </c>
      <c r="P403" s="42" t="s">
        <v>25</v>
      </c>
      <c r="Q403" s="42" t="s">
        <v>26</v>
      </c>
      <c r="R403" s="42" t="s">
        <v>27</v>
      </c>
    </row>
    <row r="404" spans="1:18" ht="20.25">
      <c r="A404" s="43">
        <v>5</v>
      </c>
      <c r="B404" s="44" t="s">
        <v>192</v>
      </c>
      <c r="C404" s="66" t="s">
        <v>193</v>
      </c>
      <c r="D404" s="46">
        <v>400000</v>
      </c>
      <c r="E404" s="47" t="s">
        <v>30</v>
      </c>
      <c r="F404" s="47" t="s">
        <v>31</v>
      </c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spans="1:18" ht="20.25">
      <c r="A405" s="45"/>
      <c r="B405" s="48" t="s">
        <v>422</v>
      </c>
      <c r="C405" s="49" t="s">
        <v>197</v>
      </c>
      <c r="D405" s="50"/>
      <c r="E405" s="49"/>
      <c r="F405" s="51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</row>
    <row r="406" spans="1:18" ht="20.25">
      <c r="A406" s="49"/>
      <c r="B406" s="52" t="s">
        <v>423</v>
      </c>
      <c r="C406" s="45" t="s">
        <v>426</v>
      </c>
      <c r="D406" s="53"/>
      <c r="E406" s="51"/>
      <c r="F406" s="51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</row>
    <row r="407" spans="1:18" ht="20.25">
      <c r="A407" s="49"/>
      <c r="B407" s="48" t="s">
        <v>424</v>
      </c>
      <c r="C407" s="49"/>
      <c r="D407" s="50"/>
      <c r="E407" s="49"/>
      <c r="F407" s="49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</row>
    <row r="408" spans="1:18" ht="20.25">
      <c r="A408" s="45"/>
      <c r="B408" s="48" t="s">
        <v>425</v>
      </c>
      <c r="C408" s="49"/>
      <c r="D408" s="50"/>
      <c r="E408" s="49"/>
      <c r="F408" s="49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</row>
    <row r="409" spans="1:18" ht="20.25">
      <c r="A409" s="45"/>
      <c r="B409" s="48"/>
      <c r="C409" s="45"/>
      <c r="D409" s="98"/>
      <c r="E409" s="45"/>
      <c r="F409" s="45"/>
      <c r="G409" s="99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</row>
    <row r="410" spans="1:18" ht="20.25">
      <c r="A410" s="49">
        <v>6</v>
      </c>
      <c r="B410" s="48" t="s">
        <v>192</v>
      </c>
      <c r="C410" s="49" t="s">
        <v>124</v>
      </c>
      <c r="D410" s="56">
        <v>320000</v>
      </c>
      <c r="E410" s="49" t="s">
        <v>30</v>
      </c>
      <c r="F410" s="49" t="s">
        <v>31</v>
      </c>
      <c r="G410" s="55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</row>
    <row r="411" spans="1:18" ht="20.25">
      <c r="A411" s="57"/>
      <c r="B411" s="52" t="s">
        <v>427</v>
      </c>
      <c r="C411" s="45" t="s">
        <v>195</v>
      </c>
      <c r="D411" s="53"/>
      <c r="E411" s="51"/>
      <c r="F411" s="51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</row>
    <row r="412" spans="1:18" ht="20.25">
      <c r="A412" s="49"/>
      <c r="B412" s="48" t="s">
        <v>428</v>
      </c>
      <c r="C412" s="49" t="s">
        <v>433</v>
      </c>
      <c r="D412" s="50"/>
      <c r="E412" s="51"/>
      <c r="F412" s="51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</row>
    <row r="413" spans="1:18" ht="20.25">
      <c r="A413" s="49"/>
      <c r="B413" s="48" t="s">
        <v>429</v>
      </c>
      <c r="C413" s="49"/>
      <c r="D413" s="50"/>
      <c r="E413" s="51"/>
      <c r="F413" s="51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</row>
    <row r="414" spans="1:18" ht="20.25">
      <c r="A414" s="49"/>
      <c r="B414" s="48" t="s">
        <v>425</v>
      </c>
      <c r="C414" s="54"/>
      <c r="D414" s="50"/>
      <c r="E414" s="45"/>
      <c r="F414" s="45"/>
      <c r="G414" s="55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52"/>
    </row>
    <row r="415" spans="1:18" ht="20.25">
      <c r="A415" s="49">
        <v>7</v>
      </c>
      <c r="B415" s="48" t="s">
        <v>192</v>
      </c>
      <c r="C415" s="66" t="s">
        <v>117</v>
      </c>
      <c r="D415" s="50">
        <v>400000</v>
      </c>
      <c r="E415" s="49" t="s">
        <v>30</v>
      </c>
      <c r="F415" s="49" t="s">
        <v>31</v>
      </c>
      <c r="G415" s="55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59"/>
    </row>
    <row r="416" spans="1:18" ht="20.25">
      <c r="A416" s="49"/>
      <c r="B416" s="48" t="s">
        <v>430</v>
      </c>
      <c r="C416" s="54" t="s">
        <v>196</v>
      </c>
      <c r="D416" s="50"/>
      <c r="E416" s="51"/>
      <c r="F416" s="51"/>
      <c r="G416" s="55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59"/>
    </row>
    <row r="417" spans="1:18" ht="20.25">
      <c r="A417" s="49"/>
      <c r="B417" s="48" t="s">
        <v>431</v>
      </c>
      <c r="C417" s="49" t="s">
        <v>432</v>
      </c>
      <c r="D417" s="50"/>
      <c r="E417" s="51"/>
      <c r="F417" s="51"/>
      <c r="G417" s="55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</row>
    <row r="418" spans="1:18" ht="20.25">
      <c r="A418" s="49"/>
      <c r="B418" s="48" t="s">
        <v>425</v>
      </c>
      <c r="C418" s="49"/>
      <c r="D418" s="50"/>
      <c r="E418" s="45"/>
      <c r="F418" s="45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</row>
    <row r="419" spans="1:18" ht="20.25">
      <c r="A419" s="49"/>
      <c r="B419" s="48"/>
      <c r="C419" s="49"/>
      <c r="D419" s="50"/>
      <c r="E419" s="51"/>
      <c r="F419" s="51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</row>
    <row r="420" spans="1:18" ht="20.25">
      <c r="A420" s="49">
        <v>8</v>
      </c>
      <c r="B420" s="48" t="s">
        <v>192</v>
      </c>
      <c r="C420" s="66" t="s">
        <v>198</v>
      </c>
      <c r="D420" s="50">
        <v>400000</v>
      </c>
      <c r="E420" s="49" t="s">
        <v>30</v>
      </c>
      <c r="F420" s="49" t="s">
        <v>31</v>
      </c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</row>
    <row r="421" spans="1:18" ht="20.25">
      <c r="A421" s="49"/>
      <c r="B421" s="48" t="s">
        <v>434</v>
      </c>
      <c r="C421" s="49" t="s">
        <v>197</v>
      </c>
      <c r="D421" s="50"/>
      <c r="E421" s="51"/>
      <c r="F421" s="51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</row>
    <row r="422" spans="1:18" ht="20.25">
      <c r="A422" s="49"/>
      <c r="B422" s="48" t="s">
        <v>435</v>
      </c>
      <c r="C422" s="49" t="s">
        <v>437</v>
      </c>
      <c r="D422" s="50"/>
      <c r="E422" s="51"/>
      <c r="F422" s="51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</row>
    <row r="423" spans="1:18" ht="20.25">
      <c r="A423" s="49"/>
      <c r="B423" s="48" t="s">
        <v>436</v>
      </c>
      <c r="C423" s="49"/>
      <c r="D423" s="50"/>
      <c r="E423" s="51"/>
      <c r="F423" s="51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</row>
    <row r="424" spans="1:18" ht="20.25">
      <c r="A424" s="60"/>
      <c r="B424" s="61"/>
      <c r="C424" s="60"/>
      <c r="D424" s="62"/>
      <c r="E424" s="63"/>
      <c r="F424" s="63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</row>
    <row r="425" spans="1:18" ht="2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</row>
    <row r="426" spans="1:18" ht="20.25">
      <c r="A426" s="275" t="s">
        <v>119</v>
      </c>
      <c r="B426" s="275"/>
      <c r="C426" s="275"/>
      <c r="D426" s="275"/>
      <c r="E426" s="275"/>
      <c r="F426" s="275"/>
      <c r="G426" s="275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</row>
    <row r="427" spans="1:18" ht="20.25">
      <c r="A427" s="276" t="s">
        <v>8</v>
      </c>
      <c r="B427" s="276"/>
      <c r="C427" s="276"/>
      <c r="D427" s="276"/>
      <c r="E427" s="276"/>
      <c r="F427" s="276"/>
      <c r="G427" s="276"/>
      <c r="H427" s="276"/>
      <c r="I427" s="276"/>
      <c r="J427" s="276"/>
      <c r="K427" s="276"/>
      <c r="L427" s="276"/>
      <c r="M427" s="276"/>
      <c r="N427" s="276"/>
      <c r="O427" s="276"/>
      <c r="P427" s="276"/>
      <c r="Q427" s="276"/>
      <c r="R427" s="276"/>
    </row>
    <row r="428" spans="1:18" ht="20.25">
      <c r="A428" s="276" t="s">
        <v>320</v>
      </c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  <c r="N428" s="276"/>
      <c r="O428" s="276"/>
      <c r="P428" s="276"/>
      <c r="Q428" s="276"/>
      <c r="R428" s="276"/>
    </row>
    <row r="429" spans="1:18" ht="20.25">
      <c r="A429" s="276" t="s">
        <v>317</v>
      </c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  <c r="N429" s="276"/>
      <c r="O429" s="276"/>
      <c r="P429" s="276"/>
      <c r="Q429" s="276"/>
      <c r="R429" s="276"/>
    </row>
    <row r="430" spans="1:18" ht="20.25">
      <c r="A430" s="67" t="s">
        <v>311</v>
      </c>
      <c r="B430" s="67"/>
      <c r="C430" s="71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spans="1:18" ht="20.25">
      <c r="A431" s="37" t="s">
        <v>191</v>
      </c>
      <c r="B431" s="37"/>
      <c r="C431" s="35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</row>
    <row r="432" spans="1:18" ht="20.25">
      <c r="A432" s="37"/>
      <c r="B432" s="37"/>
      <c r="C432" s="38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:18" ht="20.25">
      <c r="A433" s="40" t="s">
        <v>9</v>
      </c>
      <c r="B433" s="40" t="s">
        <v>11</v>
      </c>
      <c r="C433" s="40" t="s">
        <v>12</v>
      </c>
      <c r="D433" s="40" t="s">
        <v>6</v>
      </c>
      <c r="E433" s="40" t="s">
        <v>13</v>
      </c>
      <c r="F433" s="40" t="s">
        <v>15</v>
      </c>
      <c r="G433" s="271" t="s">
        <v>388</v>
      </c>
      <c r="H433" s="272"/>
      <c r="I433" s="273"/>
      <c r="J433" s="274" t="s">
        <v>321</v>
      </c>
      <c r="K433" s="274"/>
      <c r="L433" s="274"/>
      <c r="M433" s="274"/>
      <c r="N433" s="274"/>
      <c r="O433" s="274"/>
      <c r="P433" s="274"/>
      <c r="Q433" s="274"/>
      <c r="R433" s="274"/>
    </row>
    <row r="434" spans="1:18" ht="20.25">
      <c r="A434" s="41" t="s">
        <v>10</v>
      </c>
      <c r="B434" s="41"/>
      <c r="C434" s="41"/>
      <c r="D434" s="41"/>
      <c r="E434" s="41" t="s">
        <v>14</v>
      </c>
      <c r="F434" s="41" t="s">
        <v>14</v>
      </c>
      <c r="G434" s="42" t="s">
        <v>16</v>
      </c>
      <c r="H434" s="42" t="s">
        <v>17</v>
      </c>
      <c r="I434" s="42" t="s">
        <v>18</v>
      </c>
      <c r="J434" s="42" t="s">
        <v>19</v>
      </c>
      <c r="K434" s="42" t="s">
        <v>20</v>
      </c>
      <c r="L434" s="42" t="s">
        <v>21</v>
      </c>
      <c r="M434" s="42" t="s">
        <v>22</v>
      </c>
      <c r="N434" s="42" t="s">
        <v>23</v>
      </c>
      <c r="O434" s="42" t="s">
        <v>24</v>
      </c>
      <c r="P434" s="42" t="s">
        <v>25</v>
      </c>
      <c r="Q434" s="42" t="s">
        <v>26</v>
      </c>
      <c r="R434" s="42" t="s">
        <v>27</v>
      </c>
    </row>
    <row r="435" spans="1:18" ht="20.25">
      <c r="A435" s="43">
        <v>9</v>
      </c>
      <c r="B435" s="44" t="s">
        <v>192</v>
      </c>
      <c r="C435" s="66" t="s">
        <v>198</v>
      </c>
      <c r="D435" s="46">
        <v>400000</v>
      </c>
      <c r="E435" s="47" t="s">
        <v>30</v>
      </c>
      <c r="F435" s="47" t="s">
        <v>31</v>
      </c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</row>
    <row r="436" spans="1:18" ht="20.25">
      <c r="A436" s="45"/>
      <c r="B436" s="48" t="s">
        <v>438</v>
      </c>
      <c r="C436" s="49" t="s">
        <v>199</v>
      </c>
      <c r="D436" s="50"/>
      <c r="E436" s="49"/>
      <c r="F436" s="51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</row>
    <row r="437" spans="1:18" ht="20.25">
      <c r="A437" s="49"/>
      <c r="B437" s="52" t="s">
        <v>439</v>
      </c>
      <c r="C437" s="45" t="s">
        <v>440</v>
      </c>
      <c r="D437" s="53"/>
      <c r="E437" s="51"/>
      <c r="F437" s="5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</row>
    <row r="438" spans="1:18" ht="20.25">
      <c r="A438" s="49"/>
      <c r="B438" s="48" t="s">
        <v>436</v>
      </c>
      <c r="C438" s="49"/>
      <c r="D438" s="50"/>
      <c r="E438" s="49"/>
      <c r="F438" s="49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</row>
    <row r="439" spans="1:18" ht="20.25">
      <c r="A439" s="45"/>
      <c r="B439" s="52"/>
      <c r="C439" s="45"/>
      <c r="D439" s="53"/>
      <c r="E439" s="45"/>
      <c r="F439" s="45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</row>
    <row r="440" spans="1:18" ht="20.25">
      <c r="A440" s="49">
        <v>10</v>
      </c>
      <c r="B440" s="48" t="s">
        <v>441</v>
      </c>
      <c r="C440" s="72" t="s">
        <v>116</v>
      </c>
      <c r="D440" s="56">
        <v>100000</v>
      </c>
      <c r="E440" s="49" t="s">
        <v>30</v>
      </c>
      <c r="F440" s="49" t="s">
        <v>31</v>
      </c>
      <c r="G440" s="55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</row>
    <row r="441" spans="1:18" ht="20.25">
      <c r="A441" s="57"/>
      <c r="B441" s="52" t="s">
        <v>442</v>
      </c>
      <c r="C441" s="49" t="s">
        <v>194</v>
      </c>
      <c r="D441" s="53"/>
      <c r="E441" s="51"/>
      <c r="F441" s="51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</row>
    <row r="442" spans="1:18" ht="20.25">
      <c r="A442" s="49"/>
      <c r="B442" s="48" t="s">
        <v>436</v>
      </c>
      <c r="C442" s="49" t="s">
        <v>203</v>
      </c>
      <c r="D442" s="50"/>
      <c r="E442" s="51"/>
      <c r="F442" s="51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</row>
    <row r="443" spans="1:18" ht="20.25">
      <c r="A443" s="49"/>
      <c r="B443" s="48"/>
      <c r="C443" s="49"/>
      <c r="D443" s="50"/>
      <c r="E443" s="51"/>
      <c r="F443" s="51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</row>
    <row r="444" spans="1:18" ht="20.25">
      <c r="A444" s="49"/>
      <c r="B444" s="48"/>
      <c r="C444" s="54"/>
      <c r="D444" s="50"/>
      <c r="E444" s="45"/>
      <c r="F444" s="45"/>
      <c r="G444" s="55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52"/>
    </row>
    <row r="445" spans="1:18" ht="20.25">
      <c r="A445" s="49">
        <v>11</v>
      </c>
      <c r="B445" s="48" t="s">
        <v>443</v>
      </c>
      <c r="C445" s="72" t="s">
        <v>116</v>
      </c>
      <c r="D445" s="50">
        <v>400000</v>
      </c>
      <c r="E445" s="49" t="s">
        <v>30</v>
      </c>
      <c r="F445" s="49" t="s">
        <v>31</v>
      </c>
      <c r="G445" s="55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59"/>
    </row>
    <row r="446" spans="1:18" ht="20.25">
      <c r="A446" s="49"/>
      <c r="B446" s="48" t="s">
        <v>444</v>
      </c>
      <c r="C446" s="54" t="s">
        <v>197</v>
      </c>
      <c r="D446" s="50"/>
      <c r="E446" s="51"/>
      <c r="F446" s="51"/>
      <c r="G446" s="55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59"/>
    </row>
    <row r="447" spans="1:18" ht="20.25">
      <c r="A447" s="49"/>
      <c r="B447" s="48" t="s">
        <v>445</v>
      </c>
      <c r="C447" s="49" t="s">
        <v>204</v>
      </c>
      <c r="D447" s="50"/>
      <c r="E447" s="51"/>
      <c r="F447" s="51"/>
      <c r="G447" s="55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</row>
    <row r="448" spans="1:18" ht="20.25">
      <c r="A448" s="49"/>
      <c r="B448" s="48" t="s">
        <v>446</v>
      </c>
      <c r="C448" s="49"/>
      <c r="D448" s="50"/>
      <c r="E448" s="45"/>
      <c r="F448" s="45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</row>
    <row r="449" spans="1:18" ht="20.25">
      <c r="A449" s="49"/>
      <c r="B449" s="48"/>
      <c r="C449" s="49"/>
      <c r="D449" s="50"/>
      <c r="E449" s="51"/>
      <c r="F449" s="51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</row>
    <row r="450" spans="1:18" ht="20.25">
      <c r="A450" s="49">
        <v>12</v>
      </c>
      <c r="B450" s="48" t="s">
        <v>447</v>
      </c>
      <c r="C450" s="72" t="s">
        <v>116</v>
      </c>
      <c r="D450" s="50">
        <v>84000</v>
      </c>
      <c r="E450" s="49" t="s">
        <v>30</v>
      </c>
      <c r="F450" s="49" t="s">
        <v>31</v>
      </c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</row>
    <row r="451" spans="1:18" ht="20.25">
      <c r="A451" s="49"/>
      <c r="B451" s="48" t="s">
        <v>448</v>
      </c>
      <c r="C451" s="49" t="s">
        <v>194</v>
      </c>
      <c r="D451" s="50"/>
      <c r="E451" s="51"/>
      <c r="F451" s="51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</row>
    <row r="452" spans="1:18" ht="20.25">
      <c r="A452" s="49"/>
      <c r="B452" s="48" t="s">
        <v>446</v>
      </c>
      <c r="C452" s="49" t="s">
        <v>201</v>
      </c>
      <c r="D452" s="50"/>
      <c r="E452" s="51"/>
      <c r="F452" s="51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</row>
    <row r="453" spans="1:18" ht="20.25">
      <c r="A453" s="49"/>
      <c r="B453" s="48"/>
      <c r="C453" s="49"/>
      <c r="D453" s="50"/>
      <c r="E453" s="51"/>
      <c r="F453" s="51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</row>
    <row r="454" spans="1:18" ht="20.25">
      <c r="A454" s="60"/>
      <c r="B454" s="61"/>
      <c r="C454" s="60"/>
      <c r="D454" s="62"/>
      <c r="E454" s="63"/>
      <c r="F454" s="63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</row>
    <row r="455" spans="1:18" ht="2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1:18" ht="20.25">
      <c r="A456" s="275" t="s">
        <v>119</v>
      </c>
      <c r="B456" s="275"/>
      <c r="C456" s="275"/>
      <c r="D456" s="275"/>
      <c r="E456" s="275"/>
      <c r="F456" s="275"/>
      <c r="G456" s="275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</row>
    <row r="457" spans="1:18" ht="20.25">
      <c r="A457" s="276" t="s">
        <v>8</v>
      </c>
      <c r="B457" s="276"/>
      <c r="C457" s="276"/>
      <c r="D457" s="276"/>
      <c r="E457" s="276"/>
      <c r="F457" s="276"/>
      <c r="G457" s="276"/>
      <c r="H457" s="276"/>
      <c r="I457" s="276"/>
      <c r="J457" s="276"/>
      <c r="K457" s="276"/>
      <c r="L457" s="276"/>
      <c r="M457" s="276"/>
      <c r="N457" s="276"/>
      <c r="O457" s="276"/>
      <c r="P457" s="276"/>
      <c r="Q457" s="276"/>
      <c r="R457" s="276"/>
    </row>
    <row r="458" spans="1:18" ht="20.25">
      <c r="A458" s="276" t="s">
        <v>320</v>
      </c>
      <c r="B458" s="276"/>
      <c r="C458" s="276"/>
      <c r="D458" s="276"/>
      <c r="E458" s="276"/>
      <c r="F458" s="276"/>
      <c r="G458" s="276"/>
      <c r="H458" s="276"/>
      <c r="I458" s="276"/>
      <c r="J458" s="276"/>
      <c r="K458" s="276"/>
      <c r="L458" s="276"/>
      <c r="M458" s="276"/>
      <c r="N458" s="276"/>
      <c r="O458" s="276"/>
      <c r="P458" s="276"/>
      <c r="Q458" s="276"/>
      <c r="R458" s="276"/>
    </row>
    <row r="459" spans="1:18" ht="20.25">
      <c r="A459" s="276" t="s">
        <v>317</v>
      </c>
      <c r="B459" s="276"/>
      <c r="C459" s="276"/>
      <c r="D459" s="276"/>
      <c r="E459" s="276"/>
      <c r="F459" s="276"/>
      <c r="G459" s="276"/>
      <c r="H459" s="276"/>
      <c r="I459" s="276"/>
      <c r="J459" s="276"/>
      <c r="K459" s="276"/>
      <c r="L459" s="276"/>
      <c r="M459" s="276"/>
      <c r="N459" s="276"/>
      <c r="O459" s="276"/>
      <c r="P459" s="276"/>
      <c r="Q459" s="276"/>
      <c r="R459" s="276"/>
    </row>
    <row r="460" spans="1:18" ht="20.25">
      <c r="A460" s="67" t="s">
        <v>311</v>
      </c>
      <c r="B460" s="67"/>
      <c r="C460" s="71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spans="1:18" ht="20.25">
      <c r="A461" s="37" t="s">
        <v>191</v>
      </c>
      <c r="B461" s="37"/>
      <c r="C461" s="35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</row>
    <row r="462" spans="1:18" ht="20.25">
      <c r="A462" s="37"/>
      <c r="B462" s="37"/>
      <c r="C462" s="38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:18" ht="20.25">
      <c r="A463" s="40" t="s">
        <v>9</v>
      </c>
      <c r="B463" s="40" t="s">
        <v>11</v>
      </c>
      <c r="C463" s="40" t="s">
        <v>12</v>
      </c>
      <c r="D463" s="40" t="s">
        <v>6</v>
      </c>
      <c r="E463" s="40" t="s">
        <v>13</v>
      </c>
      <c r="F463" s="40" t="s">
        <v>15</v>
      </c>
      <c r="G463" s="271" t="s">
        <v>388</v>
      </c>
      <c r="H463" s="272"/>
      <c r="I463" s="273"/>
      <c r="J463" s="274" t="s">
        <v>321</v>
      </c>
      <c r="K463" s="274"/>
      <c r="L463" s="274"/>
      <c r="M463" s="274"/>
      <c r="N463" s="274"/>
      <c r="O463" s="274"/>
      <c r="P463" s="274"/>
      <c r="Q463" s="274"/>
      <c r="R463" s="274"/>
    </row>
    <row r="464" spans="1:18" ht="20.25">
      <c r="A464" s="41" t="s">
        <v>10</v>
      </c>
      <c r="B464" s="41"/>
      <c r="C464" s="41"/>
      <c r="D464" s="41"/>
      <c r="E464" s="41" t="s">
        <v>14</v>
      </c>
      <c r="F464" s="41" t="s">
        <v>14</v>
      </c>
      <c r="G464" s="42" t="s">
        <v>16</v>
      </c>
      <c r="H464" s="42" t="s">
        <v>17</v>
      </c>
      <c r="I464" s="42" t="s">
        <v>18</v>
      </c>
      <c r="J464" s="42" t="s">
        <v>19</v>
      </c>
      <c r="K464" s="42" t="s">
        <v>20</v>
      </c>
      <c r="L464" s="42" t="s">
        <v>21</v>
      </c>
      <c r="M464" s="42" t="s">
        <v>22</v>
      </c>
      <c r="N464" s="42" t="s">
        <v>23</v>
      </c>
      <c r="O464" s="42" t="s">
        <v>24</v>
      </c>
      <c r="P464" s="42" t="s">
        <v>25</v>
      </c>
      <c r="Q464" s="42" t="s">
        <v>26</v>
      </c>
      <c r="R464" s="42" t="s">
        <v>27</v>
      </c>
    </row>
    <row r="465" spans="1:18" ht="20.25">
      <c r="A465" s="43">
        <v>13</v>
      </c>
      <c r="B465" s="48" t="s">
        <v>449</v>
      </c>
      <c r="C465" s="66" t="s">
        <v>116</v>
      </c>
      <c r="D465" s="46">
        <v>20000</v>
      </c>
      <c r="E465" s="47" t="s">
        <v>30</v>
      </c>
      <c r="F465" s="47" t="s">
        <v>31</v>
      </c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</row>
    <row r="466" spans="1:18" ht="20.25">
      <c r="A466" s="45"/>
      <c r="B466" s="48" t="s">
        <v>450</v>
      </c>
      <c r="C466" s="49" t="s">
        <v>451</v>
      </c>
      <c r="D466" s="50"/>
      <c r="E466" s="49"/>
      <c r="F466" s="51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</row>
    <row r="467" spans="1:18" ht="20.25">
      <c r="A467" s="49"/>
      <c r="B467" s="48" t="s">
        <v>446</v>
      </c>
      <c r="C467" s="45" t="s">
        <v>452</v>
      </c>
      <c r="D467" s="53"/>
      <c r="E467" s="51"/>
      <c r="F467" s="51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</row>
    <row r="468" spans="1:18" ht="20.25">
      <c r="A468" s="49"/>
      <c r="B468" s="48"/>
      <c r="C468" s="49"/>
      <c r="D468" s="50"/>
      <c r="E468" s="49"/>
      <c r="F468" s="49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</row>
    <row r="469" spans="1:18" ht="20.25">
      <c r="A469" s="45"/>
      <c r="B469" s="52"/>
      <c r="C469" s="45"/>
      <c r="D469" s="53"/>
      <c r="E469" s="51"/>
      <c r="F469" s="51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</row>
    <row r="470" spans="1:18" ht="20.25">
      <c r="A470" s="49">
        <v>14</v>
      </c>
      <c r="B470" s="48" t="s">
        <v>453</v>
      </c>
      <c r="C470" s="72" t="s">
        <v>116</v>
      </c>
      <c r="D470" s="56">
        <v>120000</v>
      </c>
      <c r="E470" s="45" t="s">
        <v>30</v>
      </c>
      <c r="F470" s="45" t="s">
        <v>31</v>
      </c>
      <c r="G470" s="55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</row>
    <row r="471" spans="1:18" ht="20.25">
      <c r="A471" s="57"/>
      <c r="B471" s="52" t="s">
        <v>454</v>
      </c>
      <c r="C471" s="45" t="s">
        <v>455</v>
      </c>
      <c r="D471" s="53"/>
      <c r="E471" s="51"/>
      <c r="F471" s="51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</row>
    <row r="472" spans="1:18" ht="20.25">
      <c r="A472" s="49"/>
      <c r="B472" s="48" t="s">
        <v>446</v>
      </c>
      <c r="C472" s="49" t="s">
        <v>456</v>
      </c>
      <c r="D472" s="50"/>
      <c r="E472" s="51"/>
      <c r="F472" s="51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</row>
    <row r="473" spans="1:18" ht="20.25">
      <c r="A473" s="49"/>
      <c r="B473" s="48"/>
      <c r="C473" s="49"/>
      <c r="D473" s="50"/>
      <c r="E473" s="51"/>
      <c r="F473" s="51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</row>
    <row r="474" spans="1:18" ht="20.25">
      <c r="A474" s="49"/>
      <c r="B474" s="48"/>
      <c r="C474" s="54"/>
      <c r="D474" s="50"/>
      <c r="E474" s="51"/>
      <c r="F474" s="51"/>
      <c r="G474" s="55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52"/>
    </row>
    <row r="475" spans="1:18" ht="20.25">
      <c r="A475" s="49">
        <v>15</v>
      </c>
      <c r="B475" s="48" t="s">
        <v>457</v>
      </c>
      <c r="C475" s="72" t="s">
        <v>202</v>
      </c>
      <c r="D475" s="50">
        <v>30000</v>
      </c>
      <c r="E475" s="45" t="s">
        <v>30</v>
      </c>
      <c r="F475" s="45" t="s">
        <v>31</v>
      </c>
      <c r="G475" s="55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59"/>
    </row>
    <row r="476" spans="1:18" ht="20.25">
      <c r="A476" s="49"/>
      <c r="B476" s="48" t="s">
        <v>458</v>
      </c>
      <c r="C476" s="45" t="s">
        <v>195</v>
      </c>
      <c r="D476" s="50"/>
      <c r="E476" s="51"/>
      <c r="F476" s="51"/>
      <c r="G476" s="55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59"/>
    </row>
    <row r="477" spans="1:18" ht="20.25">
      <c r="A477" s="49"/>
      <c r="B477" s="48" t="s">
        <v>459</v>
      </c>
      <c r="C477" s="49" t="s">
        <v>452</v>
      </c>
      <c r="D477" s="50"/>
      <c r="E477" s="51"/>
      <c r="F477" s="51"/>
      <c r="G477" s="55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</row>
    <row r="478" spans="1:18" ht="20.25">
      <c r="A478" s="49"/>
      <c r="B478" s="48" t="s">
        <v>460</v>
      </c>
      <c r="C478" s="49"/>
      <c r="D478" s="50"/>
      <c r="E478" s="45"/>
      <c r="F478" s="45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</row>
    <row r="479" spans="1:18" ht="20.25">
      <c r="A479" s="49"/>
      <c r="B479" s="48"/>
      <c r="C479" s="49"/>
      <c r="D479" s="50"/>
      <c r="E479" s="51"/>
      <c r="F479" s="51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</row>
    <row r="480" spans="1:18" ht="20.25">
      <c r="A480" s="49"/>
      <c r="B480" s="48"/>
      <c r="C480" s="49"/>
      <c r="D480" s="50"/>
      <c r="E480" s="51"/>
      <c r="F480" s="51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</row>
    <row r="481" spans="1:18" ht="20.25">
      <c r="A481" s="49">
        <v>16</v>
      </c>
      <c r="B481" s="48" t="s">
        <v>461</v>
      </c>
      <c r="C481" s="66" t="s">
        <v>463</v>
      </c>
      <c r="D481" s="50">
        <v>50000</v>
      </c>
      <c r="E481" s="45" t="s">
        <v>30</v>
      </c>
      <c r="F481" s="45" t="s">
        <v>31</v>
      </c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</row>
    <row r="482" spans="1:18" ht="20.25">
      <c r="A482" s="49"/>
      <c r="B482" s="48" t="s">
        <v>462</v>
      </c>
      <c r="C482" s="49" t="s">
        <v>464</v>
      </c>
      <c r="D482" s="50"/>
      <c r="E482" s="51"/>
      <c r="F482" s="51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</row>
    <row r="483" spans="1:18" ht="20.25">
      <c r="A483" s="49"/>
      <c r="B483" s="48" t="s">
        <v>460</v>
      </c>
      <c r="C483" s="49"/>
      <c r="D483" s="50"/>
      <c r="E483" s="51"/>
      <c r="F483" s="51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</row>
    <row r="484" spans="1:18" ht="20.25">
      <c r="A484" s="60"/>
      <c r="B484" s="61"/>
      <c r="C484" s="60"/>
      <c r="D484" s="62"/>
      <c r="E484" s="63"/>
      <c r="F484" s="63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spans="1:18" ht="2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</row>
    <row r="486" spans="1:18" ht="20.25">
      <c r="A486" s="275" t="s">
        <v>119</v>
      </c>
      <c r="B486" s="275"/>
      <c r="C486" s="275"/>
      <c r="D486" s="275"/>
      <c r="E486" s="275"/>
      <c r="F486" s="275"/>
      <c r="G486" s="275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</row>
    <row r="487" spans="1:18" ht="20.25">
      <c r="A487" s="276" t="s">
        <v>8</v>
      </c>
      <c r="B487" s="276"/>
      <c r="C487" s="276"/>
      <c r="D487" s="276"/>
      <c r="E487" s="276"/>
      <c r="F487" s="276"/>
      <c r="G487" s="276"/>
      <c r="H487" s="276"/>
      <c r="I487" s="276"/>
      <c r="J487" s="276"/>
      <c r="K487" s="276"/>
      <c r="L487" s="276"/>
      <c r="M487" s="276"/>
      <c r="N487" s="276"/>
      <c r="O487" s="276"/>
      <c r="P487" s="276"/>
      <c r="Q487" s="276"/>
      <c r="R487" s="276"/>
    </row>
    <row r="488" spans="1:18" ht="20.25">
      <c r="A488" s="276" t="s">
        <v>320</v>
      </c>
      <c r="B488" s="276"/>
      <c r="C488" s="276"/>
      <c r="D488" s="276"/>
      <c r="E488" s="276"/>
      <c r="F488" s="276"/>
      <c r="G488" s="276"/>
      <c r="H488" s="276"/>
      <c r="I488" s="276"/>
      <c r="J488" s="276"/>
      <c r="K488" s="276"/>
      <c r="L488" s="276"/>
      <c r="M488" s="276"/>
      <c r="N488" s="276"/>
      <c r="O488" s="276"/>
      <c r="P488" s="276"/>
      <c r="Q488" s="276"/>
      <c r="R488" s="276"/>
    </row>
    <row r="489" spans="1:18" ht="20.25">
      <c r="A489" s="276" t="s">
        <v>317</v>
      </c>
      <c r="B489" s="276"/>
      <c r="C489" s="276"/>
      <c r="D489" s="276"/>
      <c r="E489" s="276"/>
      <c r="F489" s="276"/>
      <c r="G489" s="276"/>
      <c r="H489" s="276"/>
      <c r="I489" s="276"/>
      <c r="J489" s="276"/>
      <c r="K489" s="276"/>
      <c r="L489" s="276"/>
      <c r="M489" s="276"/>
      <c r="N489" s="276"/>
      <c r="O489" s="276"/>
      <c r="P489" s="276"/>
      <c r="Q489" s="276"/>
      <c r="R489" s="276"/>
    </row>
    <row r="490" spans="1:18" ht="20.25">
      <c r="A490" s="67" t="s">
        <v>311</v>
      </c>
      <c r="B490" s="67"/>
      <c r="C490" s="71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</row>
    <row r="491" spans="1:18" ht="20.25">
      <c r="A491" s="37" t="s">
        <v>191</v>
      </c>
      <c r="B491" s="37"/>
      <c r="C491" s="35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</row>
    <row r="492" spans="1:18" ht="20.25">
      <c r="A492" s="37"/>
      <c r="B492" s="37"/>
      <c r="C492" s="38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:18" ht="20.25">
      <c r="A493" s="40" t="s">
        <v>9</v>
      </c>
      <c r="B493" s="40" t="s">
        <v>11</v>
      </c>
      <c r="C493" s="40" t="s">
        <v>12</v>
      </c>
      <c r="D493" s="40" t="s">
        <v>6</v>
      </c>
      <c r="E493" s="40" t="s">
        <v>13</v>
      </c>
      <c r="F493" s="40" t="s">
        <v>15</v>
      </c>
      <c r="G493" s="271" t="s">
        <v>388</v>
      </c>
      <c r="H493" s="272"/>
      <c r="I493" s="273"/>
      <c r="J493" s="274" t="s">
        <v>321</v>
      </c>
      <c r="K493" s="274"/>
      <c r="L493" s="274"/>
      <c r="M493" s="274"/>
      <c r="N493" s="274"/>
      <c r="O493" s="274"/>
      <c r="P493" s="274"/>
      <c r="Q493" s="274"/>
      <c r="R493" s="274"/>
    </row>
    <row r="494" spans="1:18" ht="20.25">
      <c r="A494" s="41" t="s">
        <v>10</v>
      </c>
      <c r="B494" s="41"/>
      <c r="C494" s="41"/>
      <c r="D494" s="41"/>
      <c r="E494" s="41" t="s">
        <v>14</v>
      </c>
      <c r="F494" s="41" t="s">
        <v>14</v>
      </c>
      <c r="G494" s="42" t="s">
        <v>16</v>
      </c>
      <c r="H494" s="42" t="s">
        <v>17</v>
      </c>
      <c r="I494" s="42" t="s">
        <v>18</v>
      </c>
      <c r="J494" s="42" t="s">
        <v>19</v>
      </c>
      <c r="K494" s="42" t="s">
        <v>20</v>
      </c>
      <c r="L494" s="42" t="s">
        <v>21</v>
      </c>
      <c r="M494" s="42" t="s">
        <v>22</v>
      </c>
      <c r="N494" s="42" t="s">
        <v>23</v>
      </c>
      <c r="O494" s="42" t="s">
        <v>24</v>
      </c>
      <c r="P494" s="42" t="s">
        <v>25</v>
      </c>
      <c r="Q494" s="42" t="s">
        <v>26</v>
      </c>
      <c r="R494" s="42" t="s">
        <v>27</v>
      </c>
    </row>
    <row r="495" spans="1:18" ht="20.25">
      <c r="A495" s="43">
        <v>17</v>
      </c>
      <c r="B495" s="48" t="s">
        <v>465</v>
      </c>
      <c r="C495" s="100" t="s">
        <v>467</v>
      </c>
      <c r="D495" s="46">
        <v>80000</v>
      </c>
      <c r="E495" s="47" t="s">
        <v>30</v>
      </c>
      <c r="F495" s="47" t="s">
        <v>31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</row>
    <row r="496" spans="1:18" ht="20.25">
      <c r="A496" s="45"/>
      <c r="B496" s="48" t="s">
        <v>466</v>
      </c>
      <c r="C496" s="92" t="s">
        <v>468</v>
      </c>
      <c r="D496" s="50"/>
      <c r="E496" s="49"/>
      <c r="F496" s="51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</row>
    <row r="497" spans="1:18" ht="20.25">
      <c r="A497" s="49"/>
      <c r="B497" s="48" t="s">
        <v>460</v>
      </c>
      <c r="C497" s="45" t="s">
        <v>469</v>
      </c>
      <c r="D497" s="53"/>
      <c r="E497" s="51"/>
      <c r="F497" s="51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</row>
    <row r="498" spans="1:18" ht="20.25">
      <c r="A498" s="49"/>
      <c r="B498" s="48"/>
      <c r="C498" s="49"/>
      <c r="D498" s="50"/>
      <c r="E498" s="49"/>
      <c r="F498" s="49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</row>
    <row r="499" spans="1:18" ht="20.25">
      <c r="A499" s="45"/>
      <c r="B499" s="52"/>
      <c r="C499" s="54"/>
      <c r="D499" s="53"/>
      <c r="E499" s="51"/>
      <c r="F499" s="51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</row>
    <row r="500" spans="1:18" ht="20.25">
      <c r="A500" s="49">
        <v>18</v>
      </c>
      <c r="B500" s="48" t="s">
        <v>470</v>
      </c>
      <c r="C500" s="92" t="s">
        <v>472</v>
      </c>
      <c r="D500" s="56">
        <v>10000</v>
      </c>
      <c r="E500" s="45" t="s">
        <v>30</v>
      </c>
      <c r="F500" s="45" t="s">
        <v>31</v>
      </c>
      <c r="G500" s="55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</row>
    <row r="501" spans="1:18" ht="20.25">
      <c r="A501" s="57"/>
      <c r="B501" s="52" t="s">
        <v>471</v>
      </c>
      <c r="C501" s="66" t="s">
        <v>473</v>
      </c>
      <c r="D501" s="53"/>
      <c r="E501" s="51"/>
      <c r="F501" s="51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</row>
    <row r="502" spans="1:18" ht="20.25">
      <c r="A502" s="49"/>
      <c r="B502" s="48" t="s">
        <v>424</v>
      </c>
      <c r="C502" s="54" t="s">
        <v>474</v>
      </c>
      <c r="D502" s="50"/>
      <c r="E502" s="51"/>
      <c r="F502" s="51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</row>
    <row r="503" spans="1:18" ht="20.25">
      <c r="A503" s="49"/>
      <c r="B503" s="48" t="s">
        <v>460</v>
      </c>
      <c r="C503" s="49"/>
      <c r="D503" s="50"/>
      <c r="E503" s="51"/>
      <c r="F503" s="51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</row>
    <row r="504" spans="1:18" ht="20.25">
      <c r="A504" s="49"/>
      <c r="B504" s="48"/>
      <c r="C504" s="54"/>
      <c r="D504" s="50"/>
      <c r="E504" s="51"/>
      <c r="F504" s="51"/>
      <c r="G504" s="55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52"/>
    </row>
    <row r="505" spans="1:18" ht="20.25">
      <c r="A505" s="49">
        <v>19</v>
      </c>
      <c r="B505" s="48" t="s">
        <v>475</v>
      </c>
      <c r="C505" s="100" t="s">
        <v>478</v>
      </c>
      <c r="D505" s="50">
        <v>300000</v>
      </c>
      <c r="E505" s="45" t="s">
        <v>30</v>
      </c>
      <c r="F505" s="45" t="s">
        <v>31</v>
      </c>
      <c r="G505" s="55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59"/>
    </row>
    <row r="506" spans="1:18" ht="20.25">
      <c r="A506" s="49"/>
      <c r="B506" s="48" t="s">
        <v>476</v>
      </c>
      <c r="C506" s="91" t="s">
        <v>477</v>
      </c>
      <c r="D506" s="50"/>
      <c r="E506" s="51"/>
      <c r="F506" s="51"/>
      <c r="G506" s="55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59"/>
    </row>
    <row r="507" spans="1:18" ht="20.25">
      <c r="A507" s="49"/>
      <c r="B507" s="48" t="s">
        <v>481</v>
      </c>
      <c r="C507" s="92" t="s">
        <v>479</v>
      </c>
      <c r="D507" s="50"/>
      <c r="E507" s="51"/>
      <c r="F507" s="51"/>
      <c r="G507" s="55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</row>
    <row r="508" spans="1:18" ht="20.25">
      <c r="A508" s="49"/>
      <c r="B508" s="52"/>
      <c r="C508" s="92" t="s">
        <v>480</v>
      </c>
      <c r="D508" s="50"/>
      <c r="E508" s="45"/>
      <c r="F508" s="45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</row>
    <row r="509" spans="1:18" ht="20.25">
      <c r="A509" s="49"/>
      <c r="B509" s="48"/>
      <c r="C509" s="49"/>
      <c r="D509" s="50"/>
      <c r="E509" s="51"/>
      <c r="F509" s="51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</row>
    <row r="510" spans="1:18" ht="20.25">
      <c r="A510" s="49">
        <v>20</v>
      </c>
      <c r="B510" s="48" t="s">
        <v>482</v>
      </c>
      <c r="C510" s="100" t="s">
        <v>484</v>
      </c>
      <c r="D510" s="50">
        <v>400000</v>
      </c>
      <c r="E510" s="45" t="s">
        <v>30</v>
      </c>
      <c r="F510" s="45" t="s">
        <v>31</v>
      </c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</row>
    <row r="511" spans="1:18" ht="20.25">
      <c r="A511" s="49"/>
      <c r="B511" s="48" t="s">
        <v>483</v>
      </c>
      <c r="C511" s="92" t="s">
        <v>485</v>
      </c>
      <c r="D511" s="50"/>
      <c r="E511" s="51"/>
      <c r="F511" s="51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</row>
    <row r="512" spans="1:18" ht="20.25">
      <c r="A512" s="49"/>
      <c r="B512" s="48" t="s">
        <v>487</v>
      </c>
      <c r="C512" s="92" t="s">
        <v>486</v>
      </c>
      <c r="D512" s="50"/>
      <c r="E512" s="51"/>
      <c r="F512" s="51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</row>
    <row r="513" spans="1:18" ht="20.25">
      <c r="A513" s="57"/>
      <c r="B513" s="59"/>
      <c r="C513" s="114"/>
      <c r="D513" s="73"/>
      <c r="E513" s="74"/>
      <c r="F513" s="74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</row>
    <row r="514" spans="1:18" ht="20.25">
      <c r="A514" s="75"/>
      <c r="B514" s="75" t="s">
        <v>29</v>
      </c>
      <c r="C514" s="75" t="s">
        <v>544</v>
      </c>
      <c r="D514" s="76">
        <f>D510+D505+D500+D495+D481+D475+D470+D465+D450+D445+D440+D435+D420+D415+D410+D404+D390+D385+D380+D374</f>
        <v>5192000</v>
      </c>
      <c r="E514" s="107"/>
      <c r="F514" s="107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</row>
    <row r="515" spans="1:18" ht="2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</row>
    <row r="516" spans="1:18" ht="20.25">
      <c r="A516" s="275" t="s">
        <v>119</v>
      </c>
      <c r="B516" s="275"/>
      <c r="C516" s="275"/>
      <c r="D516" s="275"/>
      <c r="E516" s="275"/>
      <c r="F516" s="275"/>
      <c r="G516" s="275"/>
      <c r="H516" s="275"/>
      <c r="I516" s="275"/>
      <c r="J516" s="275"/>
      <c r="K516" s="275"/>
      <c r="L516" s="275"/>
      <c r="M516" s="275"/>
      <c r="N516" s="275"/>
      <c r="O516" s="275"/>
      <c r="P516" s="275"/>
      <c r="Q516" s="275"/>
      <c r="R516" s="275"/>
    </row>
    <row r="517" spans="1:18" ht="20.25">
      <c r="A517" s="276" t="s">
        <v>8</v>
      </c>
      <c r="B517" s="276"/>
      <c r="C517" s="276"/>
      <c r="D517" s="276"/>
      <c r="E517" s="276"/>
      <c r="F517" s="276"/>
      <c r="G517" s="276"/>
      <c r="H517" s="276"/>
      <c r="I517" s="276"/>
      <c r="J517" s="276"/>
      <c r="K517" s="276"/>
      <c r="L517" s="276"/>
      <c r="M517" s="276"/>
      <c r="N517" s="276"/>
      <c r="O517" s="276"/>
      <c r="P517" s="276"/>
      <c r="Q517" s="276"/>
      <c r="R517" s="276"/>
    </row>
    <row r="518" spans="1:18" ht="20.25">
      <c r="A518" s="276" t="s">
        <v>320</v>
      </c>
      <c r="B518" s="276"/>
      <c r="C518" s="276"/>
      <c r="D518" s="276"/>
      <c r="E518" s="276"/>
      <c r="F518" s="276"/>
      <c r="G518" s="276"/>
      <c r="H518" s="276"/>
      <c r="I518" s="276"/>
      <c r="J518" s="276"/>
      <c r="K518" s="276"/>
      <c r="L518" s="276"/>
      <c r="M518" s="276"/>
      <c r="N518" s="276"/>
      <c r="O518" s="276"/>
      <c r="P518" s="276"/>
      <c r="Q518" s="276"/>
      <c r="R518" s="276"/>
    </row>
    <row r="519" spans="1:18" ht="20.25">
      <c r="A519" s="276" t="s">
        <v>317</v>
      </c>
      <c r="B519" s="276"/>
      <c r="C519" s="276"/>
      <c r="D519" s="276"/>
      <c r="E519" s="276"/>
      <c r="F519" s="276"/>
      <c r="G519" s="276"/>
      <c r="H519" s="276"/>
      <c r="I519" s="276"/>
      <c r="J519" s="276"/>
      <c r="K519" s="276"/>
      <c r="L519" s="276"/>
      <c r="M519" s="276"/>
      <c r="N519" s="276"/>
      <c r="O519" s="276"/>
      <c r="P519" s="276"/>
      <c r="Q519" s="276"/>
      <c r="R519" s="276"/>
    </row>
    <row r="520" spans="1:18" ht="20.25">
      <c r="A520" s="36" t="s">
        <v>548</v>
      </c>
      <c r="B520" s="36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</row>
    <row r="521" spans="1:18" ht="20.25">
      <c r="A521" s="37" t="s">
        <v>205</v>
      </c>
      <c r="B521" s="37"/>
      <c r="C521" s="35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</row>
    <row r="522" spans="1:18" ht="20.25">
      <c r="A522" s="37"/>
      <c r="B522" s="37"/>
      <c r="C522" s="38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:18" ht="20.25">
      <c r="A523" s="40" t="s">
        <v>9</v>
      </c>
      <c r="B523" s="40" t="s">
        <v>11</v>
      </c>
      <c r="C523" s="40" t="s">
        <v>12</v>
      </c>
      <c r="D523" s="40" t="s">
        <v>6</v>
      </c>
      <c r="E523" s="40" t="s">
        <v>13</v>
      </c>
      <c r="F523" s="40" t="s">
        <v>15</v>
      </c>
      <c r="G523" s="271" t="s">
        <v>388</v>
      </c>
      <c r="H523" s="272"/>
      <c r="I523" s="273"/>
      <c r="J523" s="274" t="s">
        <v>321</v>
      </c>
      <c r="K523" s="274"/>
      <c r="L523" s="274"/>
      <c r="M523" s="274"/>
      <c r="N523" s="274"/>
      <c r="O523" s="274"/>
      <c r="P523" s="274"/>
      <c r="Q523" s="274"/>
      <c r="R523" s="274"/>
    </row>
    <row r="524" spans="1:18" ht="20.25">
      <c r="A524" s="41" t="s">
        <v>10</v>
      </c>
      <c r="B524" s="41"/>
      <c r="C524" s="41"/>
      <c r="D524" s="41"/>
      <c r="E524" s="41" t="s">
        <v>14</v>
      </c>
      <c r="F524" s="41" t="s">
        <v>14</v>
      </c>
      <c r="G524" s="42" t="s">
        <v>16</v>
      </c>
      <c r="H524" s="42" t="s">
        <v>17</v>
      </c>
      <c r="I524" s="42" t="s">
        <v>18</v>
      </c>
      <c r="J524" s="42" t="s">
        <v>19</v>
      </c>
      <c r="K524" s="42" t="s">
        <v>20</v>
      </c>
      <c r="L524" s="42" t="s">
        <v>21</v>
      </c>
      <c r="M524" s="42" t="s">
        <v>22</v>
      </c>
      <c r="N524" s="42" t="s">
        <v>23</v>
      </c>
      <c r="O524" s="42" t="s">
        <v>24</v>
      </c>
      <c r="P524" s="42" t="s">
        <v>25</v>
      </c>
      <c r="Q524" s="42" t="s">
        <v>26</v>
      </c>
      <c r="R524" s="42" t="s">
        <v>27</v>
      </c>
    </row>
    <row r="525" spans="1:18" ht="20.25">
      <c r="A525" s="43">
        <v>1</v>
      </c>
      <c r="B525" s="48" t="s">
        <v>206</v>
      </c>
      <c r="C525" s="66" t="s">
        <v>275</v>
      </c>
      <c r="D525" s="46">
        <v>30000</v>
      </c>
      <c r="E525" s="47" t="s">
        <v>30</v>
      </c>
      <c r="F525" s="47" t="s">
        <v>28</v>
      </c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</row>
    <row r="526" spans="1:18" ht="20.25">
      <c r="A526" s="45"/>
      <c r="B526" s="48" t="s">
        <v>488</v>
      </c>
      <c r="C526" s="49" t="s">
        <v>276</v>
      </c>
      <c r="D526" s="50"/>
      <c r="E526" s="49"/>
      <c r="F526" s="51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</row>
    <row r="527" spans="1:18" ht="20.25">
      <c r="A527" s="49"/>
      <c r="B527" s="52"/>
      <c r="C527" s="45" t="s">
        <v>277</v>
      </c>
      <c r="D527" s="53"/>
      <c r="E527" s="51"/>
      <c r="F527" s="51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</row>
    <row r="528" spans="1:18" ht="20.25">
      <c r="A528" s="49"/>
      <c r="B528" s="48"/>
      <c r="C528" s="49"/>
      <c r="D528" s="50"/>
      <c r="E528" s="51"/>
      <c r="F528" s="51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</row>
    <row r="529" spans="1:18" ht="20.25">
      <c r="A529" s="45"/>
      <c r="B529" s="52"/>
      <c r="C529" s="49"/>
      <c r="D529" s="53"/>
      <c r="E529" s="51"/>
      <c r="F529" s="51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</row>
    <row r="530" spans="1:18" ht="20.25">
      <c r="A530" s="49">
        <v>2</v>
      </c>
      <c r="B530" s="48" t="s">
        <v>207</v>
      </c>
      <c r="C530" s="66" t="s">
        <v>281</v>
      </c>
      <c r="D530" s="50">
        <v>50000</v>
      </c>
      <c r="E530" s="45" t="s">
        <v>30</v>
      </c>
      <c r="F530" s="45" t="s">
        <v>28</v>
      </c>
      <c r="G530" s="55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</row>
    <row r="531" spans="1:18" ht="20.25">
      <c r="A531" s="49"/>
      <c r="B531" s="48" t="s">
        <v>488</v>
      </c>
      <c r="C531" s="49" t="s">
        <v>278</v>
      </c>
      <c r="D531" s="50"/>
      <c r="E531" s="51"/>
      <c r="F531" s="51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</row>
    <row r="532" spans="1:18" ht="20.25">
      <c r="A532" s="49"/>
      <c r="B532" s="48"/>
      <c r="C532" s="49" t="s">
        <v>279</v>
      </c>
      <c r="D532" s="50"/>
      <c r="E532" s="51"/>
      <c r="F532" s="51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</row>
    <row r="533" spans="1:18" ht="20.25">
      <c r="A533" s="49"/>
      <c r="B533" s="48"/>
      <c r="C533" s="49" t="s">
        <v>280</v>
      </c>
      <c r="D533" s="50"/>
      <c r="E533" s="51"/>
      <c r="F533" s="51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</row>
    <row r="534" spans="1:18" ht="20.25">
      <c r="A534" s="49"/>
      <c r="B534" s="48"/>
      <c r="C534" s="49"/>
      <c r="D534" s="50"/>
      <c r="E534" s="51"/>
      <c r="F534" s="51"/>
      <c r="G534" s="55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52"/>
    </row>
    <row r="535" spans="1:18" ht="20.25">
      <c r="A535" s="49"/>
      <c r="B535" s="48"/>
      <c r="C535" s="49"/>
      <c r="D535" s="50"/>
      <c r="E535" s="51"/>
      <c r="F535" s="51"/>
      <c r="G535" s="55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59"/>
    </row>
    <row r="536" spans="1:18" ht="20.25">
      <c r="A536" s="57">
        <v>3</v>
      </c>
      <c r="B536" s="52" t="s">
        <v>208</v>
      </c>
      <c r="C536" s="66" t="s">
        <v>241</v>
      </c>
      <c r="D536" s="53">
        <v>20000</v>
      </c>
      <c r="E536" s="45" t="s">
        <v>30</v>
      </c>
      <c r="F536" s="45" t="s">
        <v>28</v>
      </c>
      <c r="G536" s="55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59"/>
    </row>
    <row r="537" spans="1:18" ht="20.25">
      <c r="A537" s="49"/>
      <c r="B537" s="48" t="s">
        <v>489</v>
      </c>
      <c r="C537" s="49" t="s">
        <v>282</v>
      </c>
      <c r="D537" s="50"/>
      <c r="E537" s="51"/>
      <c r="F537" s="51"/>
      <c r="G537" s="55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</row>
    <row r="538" spans="1:18" ht="20.25">
      <c r="A538" s="49"/>
      <c r="B538" s="48"/>
      <c r="C538" s="49" t="s">
        <v>283</v>
      </c>
      <c r="D538" s="50"/>
      <c r="E538" s="45"/>
      <c r="F538" s="45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</row>
    <row r="539" spans="1:18" ht="20.25">
      <c r="A539" s="49"/>
      <c r="B539" s="48"/>
      <c r="C539" s="49"/>
      <c r="D539" s="50"/>
      <c r="E539" s="51"/>
      <c r="F539" s="51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</row>
    <row r="540" spans="1:18" ht="20.25">
      <c r="A540" s="49"/>
      <c r="B540" s="48"/>
      <c r="C540" s="49" t="s">
        <v>118</v>
      </c>
      <c r="D540" s="50"/>
      <c r="E540" s="51"/>
      <c r="F540" s="51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</row>
    <row r="541" spans="1:18" ht="20.25">
      <c r="A541" s="49">
        <v>4</v>
      </c>
      <c r="B541" s="48" t="s">
        <v>209</v>
      </c>
      <c r="C541" s="49" t="s">
        <v>285</v>
      </c>
      <c r="D541" s="53">
        <v>20000</v>
      </c>
      <c r="E541" s="45" t="s">
        <v>30</v>
      </c>
      <c r="F541" s="45" t="s">
        <v>28</v>
      </c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</row>
    <row r="542" spans="1:18" ht="20.25">
      <c r="A542" s="49"/>
      <c r="B542" s="48" t="s">
        <v>210</v>
      </c>
      <c r="C542" s="66" t="s">
        <v>284</v>
      </c>
      <c r="D542" s="50"/>
      <c r="E542" s="51"/>
      <c r="F542" s="51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</row>
    <row r="543" spans="1:18" ht="20.25">
      <c r="A543" s="49"/>
      <c r="B543" s="48" t="s">
        <v>489</v>
      </c>
      <c r="C543" s="49" t="s">
        <v>286</v>
      </c>
      <c r="D543" s="50"/>
      <c r="E543" s="51"/>
      <c r="F543" s="51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</row>
    <row r="544" spans="1:18" ht="20.25">
      <c r="A544" s="60"/>
      <c r="B544" s="61"/>
      <c r="C544" s="60" t="s">
        <v>287</v>
      </c>
      <c r="D544" s="62"/>
      <c r="E544" s="63"/>
      <c r="F544" s="63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</row>
    <row r="545" spans="1:18" ht="20.25">
      <c r="A545" s="75"/>
      <c r="B545" s="75" t="s">
        <v>29</v>
      </c>
      <c r="C545" s="75" t="s">
        <v>538</v>
      </c>
      <c r="D545" s="76">
        <f>SUM(D525:D544)</f>
        <v>120000</v>
      </c>
      <c r="E545" s="107"/>
      <c r="F545" s="107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</row>
    <row r="546" spans="1:18" ht="20.25">
      <c r="A546" s="77"/>
      <c r="B546" s="78"/>
      <c r="C546" s="77"/>
      <c r="D546" s="80"/>
      <c r="E546" s="89"/>
      <c r="F546" s="89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1:18" ht="20.25">
      <c r="A547" s="275" t="s">
        <v>119</v>
      </c>
      <c r="B547" s="275"/>
      <c r="C547" s="275"/>
      <c r="D547" s="275"/>
      <c r="E547" s="275"/>
      <c r="F547" s="275"/>
      <c r="G547" s="275"/>
      <c r="H547" s="275"/>
      <c r="I547" s="275"/>
      <c r="J547" s="275"/>
      <c r="K547" s="275"/>
      <c r="L547" s="275"/>
      <c r="M547" s="275"/>
      <c r="N547" s="275"/>
      <c r="O547" s="275"/>
      <c r="P547" s="275"/>
      <c r="Q547" s="275"/>
      <c r="R547" s="275"/>
    </row>
    <row r="548" spans="1:18" ht="20.25">
      <c r="A548" s="276" t="s">
        <v>8</v>
      </c>
      <c r="B548" s="276"/>
      <c r="C548" s="276"/>
      <c r="D548" s="276"/>
      <c r="E548" s="276"/>
      <c r="F548" s="276"/>
      <c r="G548" s="276"/>
      <c r="H548" s="276"/>
      <c r="I548" s="276"/>
      <c r="J548" s="276"/>
      <c r="K548" s="276"/>
      <c r="L548" s="276"/>
      <c r="M548" s="276"/>
      <c r="N548" s="276"/>
      <c r="O548" s="276"/>
      <c r="P548" s="276"/>
      <c r="Q548" s="276"/>
      <c r="R548" s="276"/>
    </row>
    <row r="549" spans="1:18" ht="20.25">
      <c r="A549" s="276" t="s">
        <v>320</v>
      </c>
      <c r="B549" s="276"/>
      <c r="C549" s="276"/>
      <c r="D549" s="276"/>
      <c r="E549" s="276"/>
      <c r="F549" s="276"/>
      <c r="G549" s="276"/>
      <c r="H549" s="276"/>
      <c r="I549" s="276"/>
      <c r="J549" s="276"/>
      <c r="K549" s="276"/>
      <c r="L549" s="276"/>
      <c r="M549" s="276"/>
      <c r="N549" s="276"/>
      <c r="O549" s="276"/>
      <c r="P549" s="276"/>
      <c r="Q549" s="276"/>
      <c r="R549" s="276"/>
    </row>
    <row r="550" spans="1:18" ht="20.25">
      <c r="A550" s="276" t="s">
        <v>317</v>
      </c>
      <c r="B550" s="276"/>
      <c r="C550" s="276"/>
      <c r="D550" s="276"/>
      <c r="E550" s="276"/>
      <c r="F550" s="276"/>
      <c r="G550" s="276"/>
      <c r="H550" s="276"/>
      <c r="I550" s="276"/>
      <c r="J550" s="276"/>
      <c r="K550" s="276"/>
      <c r="L550" s="276"/>
      <c r="M550" s="276"/>
      <c r="N550" s="276"/>
      <c r="O550" s="276"/>
      <c r="P550" s="276"/>
      <c r="Q550" s="276"/>
      <c r="R550" s="276"/>
    </row>
    <row r="551" spans="1:18" ht="20.25">
      <c r="A551" s="102" t="s">
        <v>490</v>
      </c>
      <c r="B551" s="36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</row>
    <row r="552" spans="1:18" ht="21">
      <c r="A552" s="101" t="s">
        <v>491</v>
      </c>
      <c r="B552" s="37"/>
      <c r="C552" s="35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</row>
    <row r="553" spans="1:18" ht="20.25">
      <c r="A553" s="37"/>
      <c r="B553" s="37"/>
      <c r="C553" s="38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:18" ht="20.25">
      <c r="A554" s="40" t="s">
        <v>9</v>
      </c>
      <c r="B554" s="40" t="s">
        <v>11</v>
      </c>
      <c r="C554" s="40" t="s">
        <v>12</v>
      </c>
      <c r="D554" s="40" t="s">
        <v>6</v>
      </c>
      <c r="E554" s="40" t="s">
        <v>13</v>
      </c>
      <c r="F554" s="40" t="s">
        <v>15</v>
      </c>
      <c r="G554" s="271" t="s">
        <v>388</v>
      </c>
      <c r="H554" s="272"/>
      <c r="I554" s="273"/>
      <c r="J554" s="274" t="s">
        <v>321</v>
      </c>
      <c r="K554" s="274"/>
      <c r="L554" s="274"/>
      <c r="M554" s="274"/>
      <c r="N554" s="274"/>
      <c r="O554" s="274"/>
      <c r="P554" s="274"/>
      <c r="Q554" s="274"/>
      <c r="R554" s="274"/>
    </row>
    <row r="555" spans="1:18" ht="20.25">
      <c r="A555" s="41" t="s">
        <v>10</v>
      </c>
      <c r="B555" s="41"/>
      <c r="C555" s="41"/>
      <c r="D555" s="41"/>
      <c r="E555" s="41" t="s">
        <v>14</v>
      </c>
      <c r="F555" s="41" t="s">
        <v>14</v>
      </c>
      <c r="G555" s="42" t="s">
        <v>16</v>
      </c>
      <c r="H555" s="42" t="s">
        <v>17</v>
      </c>
      <c r="I555" s="42" t="s">
        <v>18</v>
      </c>
      <c r="J555" s="42" t="s">
        <v>19</v>
      </c>
      <c r="K555" s="42" t="s">
        <v>20</v>
      </c>
      <c r="L555" s="42" t="s">
        <v>21</v>
      </c>
      <c r="M555" s="42" t="s">
        <v>22</v>
      </c>
      <c r="N555" s="42" t="s">
        <v>23</v>
      </c>
      <c r="O555" s="42" t="s">
        <v>24</v>
      </c>
      <c r="P555" s="42" t="s">
        <v>25</v>
      </c>
      <c r="Q555" s="42" t="s">
        <v>26</v>
      </c>
      <c r="R555" s="42" t="s">
        <v>27</v>
      </c>
    </row>
    <row r="556" spans="1:18" ht="20.25">
      <c r="A556" s="43">
        <v>1</v>
      </c>
      <c r="B556" s="48" t="s">
        <v>492</v>
      </c>
      <c r="C556" s="100" t="s">
        <v>493</v>
      </c>
      <c r="D556" s="46">
        <v>14000000</v>
      </c>
      <c r="E556" s="47" t="s">
        <v>30</v>
      </c>
      <c r="F556" s="47" t="s">
        <v>35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</row>
    <row r="557" spans="1:18" ht="20.25">
      <c r="A557" s="45"/>
      <c r="B557" s="48" t="s">
        <v>511</v>
      </c>
      <c r="C557" s="92"/>
      <c r="D557" s="50"/>
      <c r="E557" s="49"/>
      <c r="F557" s="51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</row>
    <row r="558" spans="1:18" ht="20.25">
      <c r="A558" s="49"/>
      <c r="B558" s="52"/>
      <c r="C558" s="93"/>
      <c r="D558" s="53"/>
      <c r="E558" s="74"/>
      <c r="F558" s="74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</row>
    <row r="559" spans="1:18" ht="20.25">
      <c r="A559" s="49">
        <v>2</v>
      </c>
      <c r="B559" s="48" t="s">
        <v>494</v>
      </c>
      <c r="C559" s="92" t="s">
        <v>495</v>
      </c>
      <c r="D559" s="50">
        <v>3000000</v>
      </c>
      <c r="E559" s="57" t="s">
        <v>30</v>
      </c>
      <c r="F559" s="57" t="s">
        <v>35</v>
      </c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</row>
    <row r="560" spans="1:18" ht="20.25">
      <c r="A560" s="45"/>
      <c r="B560" s="48" t="s">
        <v>512</v>
      </c>
      <c r="C560" s="92"/>
      <c r="D560" s="53"/>
      <c r="E560" s="51"/>
      <c r="F560" s="51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</row>
    <row r="561" spans="1:18" ht="20.25">
      <c r="A561" s="49"/>
      <c r="B561" s="48"/>
      <c r="C561" s="100"/>
      <c r="D561" s="50"/>
      <c r="E561" s="45"/>
      <c r="F561" s="45"/>
      <c r="G561" s="55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</row>
    <row r="562" spans="1:18" ht="20.25">
      <c r="A562" s="49">
        <v>3</v>
      </c>
      <c r="B562" s="48" t="s">
        <v>496</v>
      </c>
      <c r="C562" s="92" t="s">
        <v>497</v>
      </c>
      <c r="D562" s="50">
        <v>130000</v>
      </c>
      <c r="E562" s="49" t="s">
        <v>30</v>
      </c>
      <c r="F562" s="49" t="s">
        <v>35</v>
      </c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</row>
    <row r="563" spans="1:18" ht="20.25">
      <c r="A563" s="49"/>
      <c r="B563" s="48" t="s">
        <v>512</v>
      </c>
      <c r="C563" s="92" t="s">
        <v>498</v>
      </c>
      <c r="D563" s="50"/>
      <c r="E563" s="51"/>
      <c r="F563" s="51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</row>
    <row r="564" spans="1:18" ht="20.25">
      <c r="A564" s="57"/>
      <c r="B564" s="59"/>
      <c r="C564" s="57"/>
      <c r="D564" s="73"/>
      <c r="E564" s="74"/>
      <c r="F564" s="74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</row>
    <row r="565" spans="1:18" ht="20.25">
      <c r="A565" s="75"/>
      <c r="B565" s="75" t="s">
        <v>29</v>
      </c>
      <c r="C565" s="75" t="s">
        <v>543</v>
      </c>
      <c r="D565" s="76">
        <f>SUM(D556:D564)</f>
        <v>17130000</v>
      </c>
      <c r="E565" s="107"/>
      <c r="F565" s="107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</row>
    <row r="566" spans="1:18" ht="20.25">
      <c r="A566" s="108"/>
      <c r="B566" s="109"/>
      <c r="C566" s="108"/>
      <c r="D566" s="110"/>
      <c r="E566" s="111"/>
      <c r="F566" s="111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1:18" ht="20.25">
      <c r="A567" s="77"/>
      <c r="B567" s="78"/>
      <c r="C567" s="130"/>
      <c r="D567" s="80"/>
      <c r="E567" s="77"/>
      <c r="F567" s="77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1:18" ht="20.25">
      <c r="A568" s="77"/>
      <c r="B568" s="78"/>
      <c r="C568" s="77"/>
      <c r="D568" s="80"/>
      <c r="E568" s="89"/>
      <c r="F568" s="89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1:18" ht="20.25">
      <c r="A569" s="77"/>
      <c r="B569" s="78"/>
      <c r="C569" s="77"/>
      <c r="D569" s="80"/>
      <c r="E569" s="77"/>
      <c r="F569" s="77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1:18" ht="20.25">
      <c r="A570" s="77"/>
      <c r="B570" s="78"/>
      <c r="C570" s="77"/>
      <c r="D570" s="80"/>
      <c r="E570" s="89"/>
      <c r="F570" s="89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1:18" ht="20.25">
      <c r="A571" s="77"/>
      <c r="B571" s="78"/>
      <c r="C571" s="77"/>
      <c r="D571" s="80"/>
      <c r="E571" s="89"/>
      <c r="F571" s="89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1:18" ht="20.25">
      <c r="A572" s="77"/>
      <c r="B572" s="78"/>
      <c r="C572" s="77"/>
      <c r="D572" s="80"/>
      <c r="E572" s="77"/>
      <c r="F572" s="77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1:18" ht="20.25">
      <c r="A573" s="77"/>
      <c r="B573" s="78"/>
      <c r="C573" s="130"/>
      <c r="D573" s="80"/>
      <c r="E573" s="89"/>
      <c r="F573" s="89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1:18" ht="20.25">
      <c r="A574" s="77"/>
      <c r="B574" s="78"/>
      <c r="C574" s="77"/>
      <c r="D574" s="80"/>
      <c r="E574" s="89"/>
      <c r="F574" s="89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1:18" ht="20.25">
      <c r="A575" s="77"/>
      <c r="B575" s="78"/>
      <c r="C575" s="77"/>
      <c r="D575" s="80"/>
      <c r="E575" s="89"/>
      <c r="F575" s="89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1:18" ht="2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</row>
    <row r="577" spans="1:18" ht="20.25">
      <c r="A577" s="275" t="s">
        <v>552</v>
      </c>
      <c r="B577" s="275"/>
      <c r="C577" s="275"/>
      <c r="D577" s="275"/>
      <c r="E577" s="275"/>
      <c r="F577" s="275"/>
      <c r="G577" s="275"/>
      <c r="H577" s="275"/>
      <c r="I577" s="275"/>
      <c r="J577" s="275"/>
      <c r="K577" s="275"/>
      <c r="L577" s="275"/>
      <c r="M577" s="275"/>
      <c r="N577" s="275"/>
      <c r="O577" s="275"/>
      <c r="P577" s="275"/>
      <c r="Q577" s="275"/>
      <c r="R577" s="275"/>
    </row>
    <row r="578" spans="1:18" ht="20.25">
      <c r="A578" s="276" t="s">
        <v>8</v>
      </c>
      <c r="B578" s="276"/>
      <c r="C578" s="276"/>
      <c r="D578" s="276"/>
      <c r="E578" s="276"/>
      <c r="F578" s="276"/>
      <c r="G578" s="276"/>
      <c r="H578" s="276"/>
      <c r="I578" s="276"/>
      <c r="J578" s="276"/>
      <c r="K578" s="276"/>
      <c r="L578" s="276"/>
      <c r="M578" s="276"/>
      <c r="N578" s="276"/>
      <c r="O578" s="276"/>
      <c r="P578" s="276"/>
      <c r="Q578" s="276"/>
      <c r="R578" s="276"/>
    </row>
    <row r="579" spans="1:18" ht="20.25">
      <c r="A579" s="276" t="s">
        <v>320</v>
      </c>
      <c r="B579" s="276"/>
      <c r="C579" s="276"/>
      <c r="D579" s="276"/>
      <c r="E579" s="276"/>
      <c r="F579" s="276"/>
      <c r="G579" s="276"/>
      <c r="H579" s="276"/>
      <c r="I579" s="276"/>
      <c r="J579" s="276"/>
      <c r="K579" s="276"/>
      <c r="L579" s="276"/>
      <c r="M579" s="276"/>
      <c r="N579" s="276"/>
      <c r="O579" s="276"/>
      <c r="P579" s="276"/>
      <c r="Q579" s="276"/>
      <c r="R579" s="276"/>
    </row>
    <row r="580" spans="1:18" ht="20.25">
      <c r="A580" s="276" t="s">
        <v>317</v>
      </c>
      <c r="B580" s="276"/>
      <c r="C580" s="276"/>
      <c r="D580" s="276"/>
      <c r="E580" s="276"/>
      <c r="F580" s="276"/>
      <c r="G580" s="276"/>
      <c r="H580" s="276"/>
      <c r="I580" s="276"/>
      <c r="J580" s="276"/>
      <c r="K580" s="276"/>
      <c r="L580" s="276"/>
      <c r="M580" s="276"/>
      <c r="N580" s="276"/>
      <c r="O580" s="276"/>
      <c r="P580" s="276"/>
      <c r="Q580" s="276"/>
      <c r="R580" s="276"/>
    </row>
    <row r="581" spans="1:18" ht="20.25">
      <c r="A581" s="277" t="s">
        <v>288</v>
      </c>
      <c r="B581" s="277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20.25">
      <c r="A582" s="37" t="s">
        <v>138</v>
      </c>
      <c r="B582" s="37"/>
      <c r="C582" s="35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1:18" ht="20.25">
      <c r="A583" s="37"/>
      <c r="B583" s="37"/>
      <c r="C583" s="38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:18" ht="20.25">
      <c r="A584" s="40" t="s">
        <v>9</v>
      </c>
      <c r="B584" s="40" t="s">
        <v>11</v>
      </c>
      <c r="C584" s="40" t="s">
        <v>12</v>
      </c>
      <c r="D584" s="40" t="s">
        <v>6</v>
      </c>
      <c r="E584" s="40" t="s">
        <v>13</v>
      </c>
      <c r="F584" s="40" t="s">
        <v>15</v>
      </c>
      <c r="G584" s="271" t="s">
        <v>388</v>
      </c>
      <c r="H584" s="272"/>
      <c r="I584" s="273"/>
      <c r="J584" s="274" t="s">
        <v>321</v>
      </c>
      <c r="K584" s="274"/>
      <c r="L584" s="274"/>
      <c r="M584" s="274"/>
      <c r="N584" s="274"/>
      <c r="O584" s="274"/>
      <c r="P584" s="274"/>
      <c r="Q584" s="274"/>
      <c r="R584" s="274"/>
    </row>
    <row r="585" spans="1:18" ht="20.25">
      <c r="A585" s="41" t="s">
        <v>10</v>
      </c>
      <c r="B585" s="41"/>
      <c r="C585" s="41"/>
      <c r="D585" s="41"/>
      <c r="E585" s="41" t="s">
        <v>14</v>
      </c>
      <c r="F585" s="41" t="s">
        <v>14</v>
      </c>
      <c r="G585" s="42" t="s">
        <v>16</v>
      </c>
      <c r="H585" s="42" t="s">
        <v>17</v>
      </c>
      <c r="I585" s="42" t="s">
        <v>18</v>
      </c>
      <c r="J585" s="42" t="s">
        <v>19</v>
      </c>
      <c r="K585" s="42" t="s">
        <v>20</v>
      </c>
      <c r="L585" s="42" t="s">
        <v>21</v>
      </c>
      <c r="M585" s="42" t="s">
        <v>22</v>
      </c>
      <c r="N585" s="42" t="s">
        <v>23</v>
      </c>
      <c r="O585" s="42" t="s">
        <v>24</v>
      </c>
      <c r="P585" s="42" t="s">
        <v>25</v>
      </c>
      <c r="Q585" s="42" t="s">
        <v>26</v>
      </c>
      <c r="R585" s="42" t="s">
        <v>27</v>
      </c>
    </row>
    <row r="586" spans="1:18" ht="20.25">
      <c r="A586" s="43">
        <v>1</v>
      </c>
      <c r="B586" s="48" t="s">
        <v>499</v>
      </c>
      <c r="C586" s="103" t="s">
        <v>500</v>
      </c>
      <c r="D586" s="46">
        <v>8000</v>
      </c>
      <c r="E586" s="47" t="s">
        <v>30</v>
      </c>
      <c r="F586" s="47" t="s">
        <v>28</v>
      </c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</row>
    <row r="587" spans="1:18" ht="20.25">
      <c r="A587" s="45"/>
      <c r="B587" s="48" t="s">
        <v>513</v>
      </c>
      <c r="C587" s="104" t="s">
        <v>501</v>
      </c>
      <c r="D587" s="50"/>
      <c r="E587" s="49"/>
      <c r="F587" s="51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</row>
    <row r="588" spans="1:18" ht="20.25">
      <c r="A588" s="49"/>
      <c r="B588" s="52"/>
      <c r="C588" s="105" t="s">
        <v>502</v>
      </c>
      <c r="D588" s="53"/>
      <c r="E588" s="51"/>
      <c r="F588" s="51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</row>
    <row r="589" spans="1:18" ht="20.25">
      <c r="A589" s="49"/>
      <c r="B589" s="48"/>
      <c r="C589" s="49"/>
      <c r="D589" s="50"/>
      <c r="E589" s="51"/>
      <c r="F589" s="51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</row>
    <row r="590" spans="1:18" ht="20.25">
      <c r="A590" s="49">
        <v>2</v>
      </c>
      <c r="B590" s="48" t="s">
        <v>503</v>
      </c>
      <c r="C590" s="49" t="s">
        <v>504</v>
      </c>
      <c r="D590" s="53">
        <v>5000</v>
      </c>
      <c r="E590" s="49" t="s">
        <v>30</v>
      </c>
      <c r="F590" s="49" t="s">
        <v>28</v>
      </c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</row>
    <row r="591" spans="1:18" ht="20.25">
      <c r="A591" s="49"/>
      <c r="B591" s="48" t="s">
        <v>514</v>
      </c>
      <c r="C591" s="66" t="s">
        <v>505</v>
      </c>
      <c r="D591" s="50"/>
      <c r="E591" s="51"/>
      <c r="F591" s="51"/>
      <c r="G591" s="55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</row>
    <row r="592" spans="1:18" ht="20.25">
      <c r="A592" s="57"/>
      <c r="B592" s="57"/>
      <c r="C592" s="57"/>
      <c r="D592" s="73"/>
      <c r="E592" s="74"/>
      <c r="F592" s="74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</row>
    <row r="593" spans="1:18" ht="20.25">
      <c r="A593" s="75"/>
      <c r="B593" s="75" t="s">
        <v>29</v>
      </c>
      <c r="C593" s="75" t="s">
        <v>545</v>
      </c>
      <c r="D593" s="76">
        <f>SUM(D586:D592)</f>
        <v>13000</v>
      </c>
      <c r="E593" s="75"/>
      <c r="F593" s="75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</row>
    <row r="594" spans="1:18" ht="20.25">
      <c r="A594" s="77"/>
      <c r="B594" s="78"/>
      <c r="C594" s="77"/>
      <c r="D594" s="80"/>
      <c r="E594" s="89"/>
      <c r="F594" s="89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1:18" ht="20.25">
      <c r="A595" s="77"/>
      <c r="B595" s="78"/>
      <c r="C595" s="77"/>
      <c r="D595" s="80"/>
      <c r="E595" s="89"/>
      <c r="F595" s="89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1:18" ht="20.25">
      <c r="A596" s="77"/>
      <c r="B596" s="78"/>
      <c r="C596" s="77"/>
      <c r="D596" s="80"/>
      <c r="E596" s="89"/>
      <c r="F596" s="89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1:18" ht="20.25">
      <c r="A597" s="77"/>
      <c r="B597" s="78"/>
      <c r="C597" s="130"/>
      <c r="D597" s="80"/>
      <c r="E597" s="89"/>
      <c r="F597" s="89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1:18" ht="20.25">
      <c r="A598" s="77"/>
      <c r="B598" s="78"/>
      <c r="C598" s="77"/>
      <c r="D598" s="80"/>
      <c r="E598" s="89"/>
      <c r="F598" s="89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1:18" ht="20.25">
      <c r="A599" s="77"/>
      <c r="B599" s="78"/>
      <c r="C599" s="77"/>
      <c r="D599" s="80"/>
      <c r="E599" s="77"/>
      <c r="F599" s="77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1:18" ht="20.25">
      <c r="A600" s="77"/>
      <c r="B600" s="78"/>
      <c r="C600" s="131"/>
      <c r="D600" s="80"/>
      <c r="E600" s="89"/>
      <c r="F600" s="89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1:18" ht="20.25">
      <c r="A601" s="77"/>
      <c r="B601" s="78"/>
      <c r="C601" s="77" t="s">
        <v>118</v>
      </c>
      <c r="D601" s="80"/>
      <c r="E601" s="89"/>
      <c r="F601" s="89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1:18" ht="20.25">
      <c r="A602" s="77"/>
      <c r="B602" s="78"/>
      <c r="C602" s="77"/>
      <c r="D602" s="80"/>
      <c r="E602" s="77"/>
      <c r="F602" s="77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1:18" ht="20.25">
      <c r="A603" s="77"/>
      <c r="B603" s="78"/>
      <c r="C603" s="130"/>
      <c r="D603" s="80"/>
      <c r="E603" s="89"/>
      <c r="F603" s="89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1:18" ht="20.25">
      <c r="A604" s="77"/>
      <c r="B604" s="78"/>
      <c r="C604" s="77"/>
      <c r="D604" s="80"/>
      <c r="E604" s="89"/>
      <c r="F604" s="89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1:18" ht="20.25">
      <c r="A605" s="77"/>
      <c r="B605" s="78"/>
      <c r="C605" s="77"/>
      <c r="D605" s="80"/>
      <c r="E605" s="89"/>
      <c r="F605" s="89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1:18" ht="2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</row>
    <row r="607" spans="1:18" ht="20.25">
      <c r="A607" s="275" t="s">
        <v>552</v>
      </c>
      <c r="B607" s="275"/>
      <c r="C607" s="275"/>
      <c r="D607" s="275"/>
      <c r="E607" s="275"/>
      <c r="F607" s="275"/>
      <c r="G607" s="275"/>
      <c r="H607" s="275"/>
      <c r="I607" s="275"/>
      <c r="J607" s="275"/>
      <c r="K607" s="275"/>
      <c r="L607" s="275"/>
      <c r="M607" s="275"/>
      <c r="N607" s="275"/>
      <c r="O607" s="275"/>
      <c r="P607" s="275"/>
      <c r="Q607" s="275"/>
      <c r="R607" s="275"/>
    </row>
    <row r="608" spans="1:18" ht="20.25">
      <c r="A608" s="276" t="s">
        <v>8</v>
      </c>
      <c r="B608" s="276"/>
      <c r="C608" s="276"/>
      <c r="D608" s="276"/>
      <c r="E608" s="276"/>
      <c r="F608" s="276"/>
      <c r="G608" s="276"/>
      <c r="H608" s="276"/>
      <c r="I608" s="276"/>
      <c r="J608" s="276"/>
      <c r="K608" s="276"/>
      <c r="L608" s="276"/>
      <c r="M608" s="276"/>
      <c r="N608" s="276"/>
      <c r="O608" s="276"/>
      <c r="P608" s="276"/>
      <c r="Q608" s="276"/>
      <c r="R608" s="276"/>
    </row>
    <row r="609" spans="1:18" ht="20.25">
      <c r="A609" s="276" t="s">
        <v>320</v>
      </c>
      <c r="B609" s="276"/>
      <c r="C609" s="276"/>
      <c r="D609" s="276"/>
      <c r="E609" s="276"/>
      <c r="F609" s="276"/>
      <c r="G609" s="276"/>
      <c r="H609" s="276"/>
      <c r="I609" s="276"/>
      <c r="J609" s="276"/>
      <c r="K609" s="276"/>
      <c r="L609" s="276"/>
      <c r="M609" s="276"/>
      <c r="N609" s="276"/>
      <c r="O609" s="276"/>
      <c r="P609" s="276"/>
      <c r="Q609" s="276"/>
      <c r="R609" s="276"/>
    </row>
    <row r="610" spans="1:18" ht="20.25">
      <c r="A610" s="276" t="s">
        <v>317</v>
      </c>
      <c r="B610" s="276"/>
      <c r="C610" s="276"/>
      <c r="D610" s="276"/>
      <c r="E610" s="276"/>
      <c r="F610" s="276"/>
      <c r="G610" s="276"/>
      <c r="H610" s="276"/>
      <c r="I610" s="276"/>
      <c r="J610" s="276"/>
      <c r="K610" s="276"/>
      <c r="L610" s="276"/>
      <c r="M610" s="276"/>
      <c r="N610" s="276"/>
      <c r="O610" s="276"/>
      <c r="P610" s="276"/>
      <c r="Q610" s="276"/>
      <c r="R610" s="276"/>
    </row>
    <row r="611" spans="1:18" ht="20.25">
      <c r="A611" s="277" t="s">
        <v>506</v>
      </c>
      <c r="B611" s="277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</row>
    <row r="612" spans="1:18" ht="20.25">
      <c r="A612" s="37" t="s">
        <v>138</v>
      </c>
      <c r="B612" s="37"/>
      <c r="C612" s="35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</row>
    <row r="613" spans="1:18" ht="20.25">
      <c r="A613" s="37"/>
      <c r="B613" s="37"/>
      <c r="C613" s="38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:18" ht="20.25">
      <c r="A614" s="40" t="s">
        <v>9</v>
      </c>
      <c r="B614" s="40" t="s">
        <v>11</v>
      </c>
      <c r="C614" s="40" t="s">
        <v>12</v>
      </c>
      <c r="D614" s="40" t="s">
        <v>6</v>
      </c>
      <c r="E614" s="40" t="s">
        <v>13</v>
      </c>
      <c r="F614" s="40" t="s">
        <v>15</v>
      </c>
      <c r="G614" s="271" t="s">
        <v>388</v>
      </c>
      <c r="H614" s="272"/>
      <c r="I614" s="273"/>
      <c r="J614" s="274" t="s">
        <v>321</v>
      </c>
      <c r="K614" s="274"/>
      <c r="L614" s="274"/>
      <c r="M614" s="274"/>
      <c r="N614" s="274"/>
      <c r="O614" s="274"/>
      <c r="P614" s="274"/>
      <c r="Q614" s="274"/>
      <c r="R614" s="274"/>
    </row>
    <row r="615" spans="1:18" ht="20.25">
      <c r="A615" s="41" t="s">
        <v>10</v>
      </c>
      <c r="B615" s="41"/>
      <c r="C615" s="41"/>
      <c r="D615" s="41"/>
      <c r="E615" s="41" t="s">
        <v>14</v>
      </c>
      <c r="F615" s="41" t="s">
        <v>14</v>
      </c>
      <c r="G615" s="42" t="s">
        <v>16</v>
      </c>
      <c r="H615" s="42" t="s">
        <v>17</v>
      </c>
      <c r="I615" s="42" t="s">
        <v>18</v>
      </c>
      <c r="J615" s="42" t="s">
        <v>19</v>
      </c>
      <c r="K615" s="42" t="s">
        <v>20</v>
      </c>
      <c r="L615" s="42" t="s">
        <v>21</v>
      </c>
      <c r="M615" s="42" t="s">
        <v>22</v>
      </c>
      <c r="N615" s="42" t="s">
        <v>23</v>
      </c>
      <c r="O615" s="42" t="s">
        <v>24</v>
      </c>
      <c r="P615" s="42" t="s">
        <v>25</v>
      </c>
      <c r="Q615" s="42" t="s">
        <v>26</v>
      </c>
      <c r="R615" s="42" t="s">
        <v>27</v>
      </c>
    </row>
    <row r="616" spans="1:18" ht="20.25">
      <c r="A616" s="43">
        <v>1</v>
      </c>
      <c r="B616" s="48" t="s">
        <v>507</v>
      </c>
      <c r="C616" s="100" t="s">
        <v>508</v>
      </c>
      <c r="D616" s="46">
        <v>34000</v>
      </c>
      <c r="E616" s="49" t="s">
        <v>30</v>
      </c>
      <c r="F616" s="49" t="s">
        <v>28</v>
      </c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1:18" ht="20.25">
      <c r="A617" s="45"/>
      <c r="B617" s="48" t="s">
        <v>514</v>
      </c>
      <c r="C617" s="92" t="s">
        <v>509</v>
      </c>
      <c r="D617" s="50"/>
      <c r="E617" s="49"/>
      <c r="F617" s="51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</row>
    <row r="618" spans="1:18" ht="20.25">
      <c r="A618" s="49"/>
      <c r="B618" s="52"/>
      <c r="C618" s="93" t="s">
        <v>510</v>
      </c>
      <c r="D618" s="53"/>
      <c r="E618" s="51"/>
      <c r="F618" s="51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</row>
    <row r="619" spans="1:18" ht="20.25">
      <c r="A619" s="49"/>
      <c r="B619" s="48"/>
      <c r="C619" s="49"/>
      <c r="D619" s="50"/>
      <c r="E619" s="51"/>
      <c r="F619" s="51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</row>
    <row r="620" spans="1:18" ht="20.25">
      <c r="A620" s="45">
        <v>2</v>
      </c>
      <c r="B620" s="52" t="s">
        <v>289</v>
      </c>
      <c r="C620" s="92" t="s">
        <v>515</v>
      </c>
      <c r="D620" s="53">
        <v>15000</v>
      </c>
      <c r="E620" s="49" t="s">
        <v>30</v>
      </c>
      <c r="F620" s="49" t="s">
        <v>28</v>
      </c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</row>
    <row r="621" spans="1:18" ht="20.25">
      <c r="A621" s="49"/>
      <c r="B621" s="48" t="s">
        <v>519</v>
      </c>
      <c r="C621" s="100" t="s">
        <v>516</v>
      </c>
      <c r="D621" s="50"/>
      <c r="E621" s="45"/>
      <c r="F621" s="45"/>
      <c r="G621" s="55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</row>
    <row r="622" spans="1:18" ht="20.25">
      <c r="A622" s="49"/>
      <c r="B622" s="48"/>
      <c r="C622" s="92" t="s">
        <v>517</v>
      </c>
      <c r="D622" s="50"/>
      <c r="E622" s="51"/>
      <c r="F622" s="51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</row>
    <row r="623" spans="1:18" ht="20.25">
      <c r="A623" s="49"/>
      <c r="B623" s="48"/>
      <c r="C623" s="92" t="s">
        <v>518</v>
      </c>
      <c r="D623" s="50"/>
      <c r="E623" s="51"/>
      <c r="F623" s="51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</row>
    <row r="624" spans="1:18" ht="20.25">
      <c r="A624" s="49"/>
      <c r="B624" s="48"/>
      <c r="C624" s="49"/>
      <c r="D624" s="50"/>
      <c r="E624" s="51"/>
      <c r="F624" s="51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</row>
    <row r="625" spans="1:18" ht="20.25">
      <c r="A625" s="49"/>
      <c r="B625" s="48"/>
      <c r="C625" s="49"/>
      <c r="D625" s="50"/>
      <c r="E625" s="51"/>
      <c r="F625" s="51"/>
      <c r="G625" s="55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52"/>
    </row>
    <row r="626" spans="1:18" ht="20.25">
      <c r="A626" s="49">
        <v>3</v>
      </c>
      <c r="B626" s="48" t="s">
        <v>520</v>
      </c>
      <c r="C626" s="92" t="s">
        <v>522</v>
      </c>
      <c r="D626" s="50">
        <v>5000</v>
      </c>
      <c r="E626" s="49" t="s">
        <v>30</v>
      </c>
      <c r="F626" s="49" t="s">
        <v>28</v>
      </c>
      <c r="G626" s="55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59"/>
    </row>
    <row r="627" spans="1:18" ht="20.25">
      <c r="A627" s="57"/>
      <c r="B627" s="48" t="s">
        <v>521</v>
      </c>
      <c r="C627" s="100" t="s">
        <v>523</v>
      </c>
      <c r="D627" s="53"/>
      <c r="E627" s="45"/>
      <c r="F627" s="45"/>
      <c r="G627" s="55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59"/>
    </row>
    <row r="628" spans="1:18" ht="20.25">
      <c r="A628" s="49"/>
      <c r="B628" s="48"/>
      <c r="C628" s="92" t="s">
        <v>524</v>
      </c>
      <c r="D628" s="50"/>
      <c r="E628" s="51"/>
      <c r="F628" s="51"/>
      <c r="G628" s="55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</row>
    <row r="629" spans="1:18" ht="20.25">
      <c r="A629" s="57"/>
      <c r="B629" s="59"/>
      <c r="C629" s="57"/>
      <c r="D629" s="73"/>
      <c r="E629" s="45"/>
      <c r="F629" s="45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</row>
    <row r="630" spans="1:18" ht="20.25">
      <c r="A630" s="75"/>
      <c r="B630" s="75" t="s">
        <v>29</v>
      </c>
      <c r="C630" s="75" t="s">
        <v>546</v>
      </c>
      <c r="D630" s="76">
        <f>SUM(D616:D629)</f>
        <v>54000</v>
      </c>
      <c r="E630" s="107"/>
      <c r="F630" s="107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</row>
    <row r="631" spans="1:18" ht="20.25">
      <c r="A631" s="77"/>
      <c r="B631" s="78"/>
      <c r="C631" s="77" t="s">
        <v>118</v>
      </c>
      <c r="D631" s="80"/>
      <c r="E631" s="89"/>
      <c r="F631" s="89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1:18" ht="20.25">
      <c r="A632" s="77"/>
      <c r="B632" s="78"/>
      <c r="C632" s="77"/>
      <c r="D632" s="80"/>
      <c r="E632" s="77"/>
      <c r="F632" s="77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1:18" ht="20.25">
      <c r="A633" s="77"/>
      <c r="B633" s="78"/>
      <c r="C633" s="130"/>
      <c r="D633" s="80"/>
      <c r="E633" s="89"/>
      <c r="F633" s="89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1:18" ht="20.25">
      <c r="A634" s="77"/>
      <c r="B634" s="78"/>
      <c r="C634" s="77"/>
      <c r="D634" s="80"/>
      <c r="E634" s="89"/>
      <c r="F634" s="89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1:18" ht="20.25">
      <c r="A635" s="77"/>
      <c r="B635" s="78"/>
      <c r="C635" s="77"/>
      <c r="D635" s="80"/>
      <c r="E635" s="89"/>
      <c r="F635" s="89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1:18" ht="20.25">
      <c r="A636" s="77"/>
      <c r="B636" s="78"/>
      <c r="C636" s="77"/>
      <c r="D636" s="80"/>
      <c r="E636" s="89"/>
      <c r="F636" s="89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1:18" ht="20.25">
      <c r="A637" s="77"/>
      <c r="B637" s="78"/>
      <c r="C637" s="77"/>
      <c r="D637" s="80"/>
      <c r="E637" s="89"/>
      <c r="F637" s="89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1:18" ht="20.25">
      <c r="A638" s="275" t="s">
        <v>552</v>
      </c>
      <c r="B638" s="275"/>
      <c r="C638" s="275"/>
      <c r="D638" s="275"/>
      <c r="E638" s="275"/>
      <c r="F638" s="275"/>
      <c r="G638" s="275"/>
      <c r="H638" s="275"/>
      <c r="I638" s="275"/>
      <c r="J638" s="275"/>
      <c r="K638" s="275"/>
      <c r="L638" s="275"/>
      <c r="M638" s="275"/>
      <c r="N638" s="275"/>
      <c r="O638" s="275"/>
      <c r="P638" s="275"/>
      <c r="Q638" s="275"/>
      <c r="R638" s="275"/>
    </row>
    <row r="639" spans="1:18" ht="20.25">
      <c r="A639" s="276" t="s">
        <v>8</v>
      </c>
      <c r="B639" s="276"/>
      <c r="C639" s="276"/>
      <c r="D639" s="276"/>
      <c r="E639" s="276"/>
      <c r="F639" s="276"/>
      <c r="G639" s="276"/>
      <c r="H639" s="276"/>
      <c r="I639" s="276"/>
      <c r="J639" s="276"/>
      <c r="K639" s="276"/>
      <c r="L639" s="276"/>
      <c r="M639" s="276"/>
      <c r="N639" s="276"/>
      <c r="O639" s="276"/>
      <c r="P639" s="276"/>
      <c r="Q639" s="276"/>
      <c r="R639" s="276"/>
    </row>
    <row r="640" spans="1:18" ht="20.25">
      <c r="A640" s="276" t="s">
        <v>320</v>
      </c>
      <c r="B640" s="276"/>
      <c r="C640" s="276"/>
      <c r="D640" s="276"/>
      <c r="E640" s="276"/>
      <c r="F640" s="276"/>
      <c r="G640" s="276"/>
      <c r="H640" s="276"/>
      <c r="I640" s="276"/>
      <c r="J640" s="276"/>
      <c r="K640" s="276"/>
      <c r="L640" s="276"/>
      <c r="M640" s="276"/>
      <c r="N640" s="276"/>
      <c r="O640" s="276"/>
      <c r="P640" s="276"/>
      <c r="Q640" s="276"/>
      <c r="R640" s="276"/>
    </row>
    <row r="641" spans="1:18" ht="20.25">
      <c r="A641" s="276" t="s">
        <v>317</v>
      </c>
      <c r="B641" s="276"/>
      <c r="C641" s="276"/>
      <c r="D641" s="276"/>
      <c r="E641" s="276"/>
      <c r="F641" s="276"/>
      <c r="G641" s="276"/>
      <c r="H641" s="276"/>
      <c r="I641" s="276"/>
      <c r="J641" s="276"/>
      <c r="K641" s="276"/>
      <c r="L641" s="276"/>
      <c r="M641" s="276"/>
      <c r="N641" s="276"/>
      <c r="O641" s="276"/>
      <c r="P641" s="276"/>
      <c r="Q641" s="276"/>
      <c r="R641" s="276"/>
    </row>
    <row r="642" spans="1:18" ht="20.25">
      <c r="A642" s="277" t="s">
        <v>525</v>
      </c>
      <c r="B642" s="277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spans="1:18" ht="20.25">
      <c r="A643" s="37" t="s">
        <v>138</v>
      </c>
      <c r="B643" s="37"/>
      <c r="C643" s="35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</row>
    <row r="644" spans="1:18" ht="20.25">
      <c r="A644" s="37"/>
      <c r="B644" s="37"/>
      <c r="C644" s="38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</row>
    <row r="645" spans="1:18" ht="20.25">
      <c r="A645" s="40" t="s">
        <v>9</v>
      </c>
      <c r="B645" s="40" t="s">
        <v>11</v>
      </c>
      <c r="C645" s="40" t="s">
        <v>12</v>
      </c>
      <c r="D645" s="40" t="s">
        <v>6</v>
      </c>
      <c r="E645" s="40" t="s">
        <v>13</v>
      </c>
      <c r="F645" s="40" t="s">
        <v>15</v>
      </c>
      <c r="G645" s="271" t="s">
        <v>388</v>
      </c>
      <c r="H645" s="272"/>
      <c r="I645" s="273"/>
      <c r="J645" s="274" t="s">
        <v>321</v>
      </c>
      <c r="K645" s="274"/>
      <c r="L645" s="274"/>
      <c r="M645" s="274"/>
      <c r="N645" s="274"/>
      <c r="O645" s="274"/>
      <c r="P645" s="274"/>
      <c r="Q645" s="274"/>
      <c r="R645" s="274"/>
    </row>
    <row r="646" spans="1:18" ht="20.25">
      <c r="A646" s="41" t="s">
        <v>10</v>
      </c>
      <c r="B646" s="41"/>
      <c r="C646" s="41"/>
      <c r="D646" s="41"/>
      <c r="E646" s="41" t="s">
        <v>14</v>
      </c>
      <c r="F646" s="41" t="s">
        <v>14</v>
      </c>
      <c r="G646" s="42" t="s">
        <v>16</v>
      </c>
      <c r="H646" s="42" t="s">
        <v>17</v>
      </c>
      <c r="I646" s="42" t="s">
        <v>18</v>
      </c>
      <c r="J646" s="42" t="s">
        <v>19</v>
      </c>
      <c r="K646" s="42" t="s">
        <v>20</v>
      </c>
      <c r="L646" s="42" t="s">
        <v>21</v>
      </c>
      <c r="M646" s="42" t="s">
        <v>22</v>
      </c>
      <c r="N646" s="42" t="s">
        <v>23</v>
      </c>
      <c r="O646" s="42" t="s">
        <v>24</v>
      </c>
      <c r="P646" s="42" t="s">
        <v>25</v>
      </c>
      <c r="Q646" s="42" t="s">
        <v>26</v>
      </c>
      <c r="R646" s="42" t="s">
        <v>27</v>
      </c>
    </row>
    <row r="647" spans="1:18" ht="20.25">
      <c r="A647" s="43">
        <v>1</v>
      </c>
      <c r="B647" s="48" t="s">
        <v>526</v>
      </c>
      <c r="C647" s="100" t="s">
        <v>527</v>
      </c>
      <c r="D647" s="46">
        <v>27900</v>
      </c>
      <c r="E647" s="49" t="s">
        <v>30</v>
      </c>
      <c r="F647" s="49" t="s">
        <v>28</v>
      </c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1:18" ht="20.25">
      <c r="A648" s="45"/>
      <c r="B648" s="48" t="s">
        <v>521</v>
      </c>
      <c r="C648" s="92" t="s">
        <v>528</v>
      </c>
      <c r="D648" s="50"/>
      <c r="E648" s="49"/>
      <c r="F648" s="51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</row>
    <row r="649" spans="1:18" ht="20.25">
      <c r="A649" s="49"/>
      <c r="B649" s="52"/>
      <c r="C649" s="93" t="s">
        <v>120</v>
      </c>
      <c r="D649" s="53"/>
      <c r="E649" s="51"/>
      <c r="F649" s="51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</row>
    <row r="650" spans="1:18" ht="20.25">
      <c r="A650" s="49"/>
      <c r="B650" s="48"/>
      <c r="C650" s="49"/>
      <c r="D650" s="50"/>
      <c r="E650" s="51"/>
      <c r="F650" s="51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</row>
    <row r="651" spans="1:18" ht="20.25">
      <c r="A651" s="45">
        <v>2</v>
      </c>
      <c r="B651" s="52" t="s">
        <v>530</v>
      </c>
      <c r="C651" s="92" t="s">
        <v>531</v>
      </c>
      <c r="D651" s="53">
        <v>12900</v>
      </c>
      <c r="E651" s="49" t="s">
        <v>30</v>
      </c>
      <c r="F651" s="49" t="s">
        <v>28</v>
      </c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</row>
    <row r="652" spans="1:18" ht="20.25">
      <c r="A652" s="49"/>
      <c r="B652" s="48" t="s">
        <v>529</v>
      </c>
      <c r="C652" s="100" t="s">
        <v>532</v>
      </c>
      <c r="D652" s="50"/>
      <c r="E652" s="45"/>
      <c r="F652" s="45"/>
      <c r="G652" s="55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</row>
    <row r="653" spans="1:18" ht="20.25">
      <c r="A653" s="49"/>
      <c r="B653" s="48"/>
      <c r="C653" s="92"/>
      <c r="D653" s="50"/>
      <c r="E653" s="51"/>
      <c r="F653" s="51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</row>
    <row r="654" spans="1:18" ht="20.25">
      <c r="A654" s="57"/>
      <c r="B654" s="59"/>
      <c r="C654" s="114"/>
      <c r="D654" s="73"/>
      <c r="E654" s="74"/>
      <c r="F654" s="74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</row>
    <row r="655" spans="1:18" ht="20.25">
      <c r="A655" s="75"/>
      <c r="B655" s="75" t="s">
        <v>29</v>
      </c>
      <c r="C655" s="75" t="s">
        <v>545</v>
      </c>
      <c r="D655" s="76">
        <f>SUM(D647:D654)</f>
        <v>40800</v>
      </c>
      <c r="E655" s="107"/>
      <c r="F655" s="107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</row>
    <row r="656" spans="1:18" ht="20.25">
      <c r="A656" s="77"/>
      <c r="B656" s="77"/>
      <c r="C656" s="77"/>
      <c r="D656" s="80"/>
      <c r="E656" s="89"/>
      <c r="F656" s="89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1:18" ht="20.25">
      <c r="A657" s="277" t="s">
        <v>288</v>
      </c>
      <c r="B657" s="277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spans="1:18" ht="20.25">
      <c r="A658" s="37" t="s">
        <v>141</v>
      </c>
      <c r="B658" s="37"/>
      <c r="C658" s="35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</row>
    <row r="659" spans="1:18" ht="20.25">
      <c r="A659" s="37"/>
      <c r="B659" s="37"/>
      <c r="C659" s="38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</row>
    <row r="660" spans="1:18" ht="20.25">
      <c r="A660" s="40" t="s">
        <v>9</v>
      </c>
      <c r="B660" s="40" t="s">
        <v>11</v>
      </c>
      <c r="C660" s="40" t="s">
        <v>12</v>
      </c>
      <c r="D660" s="40" t="s">
        <v>6</v>
      </c>
      <c r="E660" s="40" t="s">
        <v>13</v>
      </c>
      <c r="F660" s="40" t="s">
        <v>15</v>
      </c>
      <c r="G660" s="271" t="s">
        <v>388</v>
      </c>
      <c r="H660" s="272"/>
      <c r="I660" s="273"/>
      <c r="J660" s="274" t="s">
        <v>321</v>
      </c>
      <c r="K660" s="274"/>
      <c r="L660" s="274"/>
      <c r="M660" s="274"/>
      <c r="N660" s="274"/>
      <c r="O660" s="274"/>
      <c r="P660" s="274"/>
      <c r="Q660" s="274"/>
      <c r="R660" s="274"/>
    </row>
    <row r="661" spans="1:18" ht="20.25">
      <c r="A661" s="41" t="s">
        <v>10</v>
      </c>
      <c r="B661" s="41"/>
      <c r="C661" s="41"/>
      <c r="D661" s="41"/>
      <c r="E661" s="41" t="s">
        <v>14</v>
      </c>
      <c r="F661" s="41" t="s">
        <v>14</v>
      </c>
      <c r="G661" s="42" t="s">
        <v>16</v>
      </c>
      <c r="H661" s="42" t="s">
        <v>17</v>
      </c>
      <c r="I661" s="42" t="s">
        <v>18</v>
      </c>
      <c r="J661" s="42" t="s">
        <v>19</v>
      </c>
      <c r="K661" s="42" t="s">
        <v>20</v>
      </c>
      <c r="L661" s="42" t="s">
        <v>21</v>
      </c>
      <c r="M661" s="42" t="s">
        <v>22</v>
      </c>
      <c r="N661" s="42" t="s">
        <v>23</v>
      </c>
      <c r="O661" s="42" t="s">
        <v>24</v>
      </c>
      <c r="P661" s="42" t="s">
        <v>25</v>
      </c>
      <c r="Q661" s="42" t="s">
        <v>26</v>
      </c>
      <c r="R661" s="42" t="s">
        <v>27</v>
      </c>
    </row>
    <row r="662" spans="1:18" ht="20.25">
      <c r="A662" s="43">
        <v>1</v>
      </c>
      <c r="B662" s="48" t="s">
        <v>533</v>
      </c>
      <c r="C662" s="100" t="s">
        <v>535</v>
      </c>
      <c r="D662" s="46">
        <v>11400</v>
      </c>
      <c r="E662" s="49" t="s">
        <v>30</v>
      </c>
      <c r="F662" s="49" t="s">
        <v>28</v>
      </c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1:18" ht="20.25">
      <c r="A663" s="45"/>
      <c r="B663" s="48" t="s">
        <v>534</v>
      </c>
      <c r="C663" s="92" t="s">
        <v>536</v>
      </c>
      <c r="D663" s="50"/>
      <c r="E663" s="49"/>
      <c r="F663" s="51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</row>
    <row r="664" spans="1:18" ht="20.25">
      <c r="A664" s="49"/>
      <c r="B664" s="48"/>
      <c r="C664" s="49"/>
      <c r="D664" s="50"/>
      <c r="E664" s="51"/>
      <c r="F664" s="51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</row>
    <row r="665" spans="1:18" ht="20.25">
      <c r="A665" s="57"/>
      <c r="B665" s="59"/>
      <c r="C665" s="57"/>
      <c r="D665" s="73"/>
      <c r="E665" s="74"/>
      <c r="F665" s="74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</row>
    <row r="666" spans="1:18" ht="20.25">
      <c r="A666" s="75"/>
      <c r="B666" s="75" t="s">
        <v>29</v>
      </c>
      <c r="C666" s="75" t="s">
        <v>547</v>
      </c>
      <c r="D666" s="76">
        <f>SUM(D662:D665)</f>
        <v>11400</v>
      </c>
      <c r="E666" s="107"/>
      <c r="F666" s="107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</row>
    <row r="667" spans="1:18" ht="20.25">
      <c r="A667" s="77"/>
      <c r="B667" s="78"/>
      <c r="C667" s="77"/>
      <c r="D667" s="80"/>
      <c r="E667" s="89"/>
      <c r="F667" s="89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1:18" ht="20.25">
      <c r="A668" s="77"/>
      <c r="B668" s="78"/>
      <c r="C668" s="77"/>
      <c r="D668" s="80"/>
      <c r="E668" s="89"/>
      <c r="F668" s="89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1:18" ht="20.25">
      <c r="A669" s="275" t="s">
        <v>552</v>
      </c>
      <c r="B669" s="275"/>
      <c r="C669" s="275"/>
      <c r="D669" s="275"/>
      <c r="E669" s="275"/>
      <c r="F669" s="275"/>
      <c r="G669" s="275"/>
      <c r="H669" s="275"/>
      <c r="I669" s="275"/>
      <c r="J669" s="275"/>
      <c r="K669" s="275"/>
      <c r="L669" s="275"/>
      <c r="M669" s="275"/>
      <c r="N669" s="275"/>
      <c r="O669" s="275"/>
      <c r="P669" s="275"/>
      <c r="Q669" s="275"/>
      <c r="R669" s="275"/>
    </row>
    <row r="670" spans="1:18" ht="20.25">
      <c r="A670" s="276" t="s">
        <v>8</v>
      </c>
      <c r="B670" s="276"/>
      <c r="C670" s="276"/>
      <c r="D670" s="276"/>
      <c r="E670" s="276"/>
      <c r="F670" s="276"/>
      <c r="G670" s="276"/>
      <c r="H670" s="276"/>
      <c r="I670" s="276"/>
      <c r="J670" s="276"/>
      <c r="K670" s="276"/>
      <c r="L670" s="276"/>
      <c r="M670" s="276"/>
      <c r="N670" s="276"/>
      <c r="O670" s="276"/>
      <c r="P670" s="276"/>
      <c r="Q670" s="276"/>
      <c r="R670" s="276"/>
    </row>
    <row r="671" spans="1:18" ht="20.25">
      <c r="A671" s="276" t="s">
        <v>320</v>
      </c>
      <c r="B671" s="276"/>
      <c r="C671" s="276"/>
      <c r="D671" s="276"/>
      <c r="E671" s="276"/>
      <c r="F671" s="276"/>
      <c r="G671" s="276"/>
      <c r="H671" s="276"/>
      <c r="I671" s="276"/>
      <c r="J671" s="276"/>
      <c r="K671" s="276"/>
      <c r="L671" s="276"/>
      <c r="M671" s="276"/>
      <c r="N671" s="276"/>
      <c r="O671" s="276"/>
      <c r="P671" s="276"/>
      <c r="Q671" s="276"/>
      <c r="R671" s="276"/>
    </row>
    <row r="672" spans="1:18" ht="20.25">
      <c r="A672" s="276" t="s">
        <v>317</v>
      </c>
      <c r="B672" s="276"/>
      <c r="C672" s="276"/>
      <c r="D672" s="276"/>
      <c r="E672" s="276"/>
      <c r="F672" s="276"/>
      <c r="G672" s="276"/>
      <c r="H672" s="276"/>
      <c r="I672" s="276"/>
      <c r="J672" s="276"/>
      <c r="K672" s="276"/>
      <c r="L672" s="276"/>
      <c r="M672" s="276"/>
      <c r="N672" s="276"/>
      <c r="O672" s="276"/>
      <c r="P672" s="276"/>
      <c r="Q672" s="276"/>
      <c r="R672" s="276"/>
    </row>
    <row r="673" spans="1:18" ht="20.25">
      <c r="A673" s="277" t="s">
        <v>288</v>
      </c>
      <c r="B673" s="277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</row>
    <row r="674" spans="1:18" ht="20.25">
      <c r="A674" s="37" t="s">
        <v>175</v>
      </c>
      <c r="B674" s="37"/>
      <c r="C674" s="35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</row>
    <row r="675" spans="1:18" ht="20.25">
      <c r="A675" s="37"/>
      <c r="B675" s="37"/>
      <c r="C675" s="38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</row>
    <row r="676" spans="1:18" ht="20.25">
      <c r="A676" s="40" t="s">
        <v>9</v>
      </c>
      <c r="B676" s="40" t="s">
        <v>11</v>
      </c>
      <c r="C676" s="40" t="s">
        <v>12</v>
      </c>
      <c r="D676" s="40" t="s">
        <v>6</v>
      </c>
      <c r="E676" s="40" t="s">
        <v>13</v>
      </c>
      <c r="F676" s="40" t="s">
        <v>15</v>
      </c>
      <c r="G676" s="271" t="s">
        <v>388</v>
      </c>
      <c r="H676" s="272"/>
      <c r="I676" s="273"/>
      <c r="J676" s="274" t="s">
        <v>321</v>
      </c>
      <c r="K676" s="274"/>
      <c r="L676" s="274"/>
      <c r="M676" s="274"/>
      <c r="N676" s="274"/>
      <c r="O676" s="274"/>
      <c r="P676" s="274"/>
      <c r="Q676" s="274"/>
      <c r="R676" s="274"/>
    </row>
    <row r="677" spans="1:18" ht="20.25">
      <c r="A677" s="41" t="s">
        <v>10</v>
      </c>
      <c r="B677" s="41"/>
      <c r="C677" s="41"/>
      <c r="D677" s="41"/>
      <c r="E677" s="41" t="s">
        <v>14</v>
      </c>
      <c r="F677" s="41" t="s">
        <v>14</v>
      </c>
      <c r="G677" s="42" t="s">
        <v>16</v>
      </c>
      <c r="H677" s="42" t="s">
        <v>17</v>
      </c>
      <c r="I677" s="42" t="s">
        <v>18</v>
      </c>
      <c r="J677" s="42" t="s">
        <v>19</v>
      </c>
      <c r="K677" s="42" t="s">
        <v>20</v>
      </c>
      <c r="L677" s="42" t="s">
        <v>21</v>
      </c>
      <c r="M677" s="42" t="s">
        <v>22</v>
      </c>
      <c r="N677" s="42" t="s">
        <v>23</v>
      </c>
      <c r="O677" s="42" t="s">
        <v>24</v>
      </c>
      <c r="P677" s="42" t="s">
        <v>25</v>
      </c>
      <c r="Q677" s="42" t="s">
        <v>26</v>
      </c>
      <c r="R677" s="42" t="s">
        <v>27</v>
      </c>
    </row>
    <row r="678" spans="1:18" ht="20.25">
      <c r="A678" s="43">
        <v>1</v>
      </c>
      <c r="B678" s="48" t="s">
        <v>533</v>
      </c>
      <c r="C678" s="100" t="s">
        <v>535</v>
      </c>
      <c r="D678" s="46">
        <v>11400</v>
      </c>
      <c r="E678" s="47" t="s">
        <v>30</v>
      </c>
      <c r="F678" s="47" t="s">
        <v>35</v>
      </c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1:18" ht="20.25">
      <c r="A679" s="45"/>
      <c r="B679" s="48" t="s">
        <v>537</v>
      </c>
      <c r="C679" s="92" t="s">
        <v>536</v>
      </c>
      <c r="D679" s="50"/>
      <c r="E679" s="49"/>
      <c r="F679" s="51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</row>
    <row r="680" spans="1:18" ht="20.25">
      <c r="A680" s="49"/>
      <c r="B680" s="52"/>
      <c r="C680" s="45"/>
      <c r="D680" s="53"/>
      <c r="E680" s="51"/>
      <c r="F680" s="51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</row>
    <row r="681" spans="1:18" ht="20.25">
      <c r="A681" s="57"/>
      <c r="B681" s="59"/>
      <c r="C681" s="57"/>
      <c r="D681" s="73"/>
      <c r="E681" s="74"/>
      <c r="F681" s="74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</row>
    <row r="682" spans="1:18" ht="20.25">
      <c r="A682" s="75"/>
      <c r="B682" s="75" t="s">
        <v>29</v>
      </c>
      <c r="C682" s="75" t="s">
        <v>547</v>
      </c>
      <c r="D682" s="76">
        <f>SUM(D678:D681)</f>
        <v>11400</v>
      </c>
      <c r="E682" s="107"/>
      <c r="F682" s="107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</row>
    <row r="683" spans="1:18" ht="20.25">
      <c r="A683" s="108"/>
      <c r="B683" s="108"/>
      <c r="C683" s="108"/>
      <c r="D683" s="110"/>
      <c r="E683" s="111"/>
      <c r="F683" s="111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1:18" ht="20.25">
      <c r="A684" s="283" t="s">
        <v>506</v>
      </c>
      <c r="B684" s="284"/>
      <c r="C684" s="284"/>
      <c r="D684" s="284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284"/>
      <c r="R684" s="285"/>
    </row>
    <row r="685" spans="1:18" ht="20.25">
      <c r="A685" s="280" t="s">
        <v>175</v>
      </c>
      <c r="B685" s="281"/>
      <c r="C685" s="281"/>
      <c r="D685" s="281"/>
      <c r="E685" s="281"/>
      <c r="F685" s="281"/>
      <c r="G685" s="281"/>
      <c r="H685" s="281"/>
      <c r="I685" s="281"/>
      <c r="J685" s="281"/>
      <c r="K685" s="281"/>
      <c r="L685" s="281"/>
      <c r="M685" s="281"/>
      <c r="N685" s="281"/>
      <c r="O685" s="281"/>
      <c r="P685" s="281"/>
      <c r="Q685" s="281"/>
      <c r="R685" s="282"/>
    </row>
    <row r="686" spans="1:18" ht="20.25">
      <c r="A686" s="40" t="s">
        <v>9</v>
      </c>
      <c r="B686" s="40" t="s">
        <v>11</v>
      </c>
      <c r="C686" s="40" t="s">
        <v>12</v>
      </c>
      <c r="D686" s="40" t="s">
        <v>6</v>
      </c>
      <c r="E686" s="40" t="s">
        <v>13</v>
      </c>
      <c r="F686" s="40" t="s">
        <v>15</v>
      </c>
      <c r="G686" s="271" t="s">
        <v>388</v>
      </c>
      <c r="H686" s="272"/>
      <c r="I686" s="273"/>
      <c r="J686" s="274" t="s">
        <v>321</v>
      </c>
      <c r="K686" s="274"/>
      <c r="L686" s="274"/>
      <c r="M686" s="274"/>
      <c r="N686" s="274"/>
      <c r="O686" s="274"/>
      <c r="P686" s="274"/>
      <c r="Q686" s="274"/>
      <c r="R686" s="274"/>
    </row>
    <row r="687" spans="1:18" ht="20.25">
      <c r="A687" s="41" t="s">
        <v>10</v>
      </c>
      <c r="B687" s="41"/>
      <c r="C687" s="41"/>
      <c r="D687" s="41"/>
      <c r="E687" s="41" t="s">
        <v>14</v>
      </c>
      <c r="F687" s="41" t="s">
        <v>14</v>
      </c>
      <c r="G687" s="42" t="s">
        <v>16</v>
      </c>
      <c r="H687" s="42" t="s">
        <v>17</v>
      </c>
      <c r="I687" s="42" t="s">
        <v>18</v>
      </c>
      <c r="J687" s="42" t="s">
        <v>19</v>
      </c>
      <c r="K687" s="42" t="s">
        <v>20</v>
      </c>
      <c r="L687" s="42" t="s">
        <v>21</v>
      </c>
      <c r="M687" s="42" t="s">
        <v>22</v>
      </c>
      <c r="N687" s="42" t="s">
        <v>23</v>
      </c>
      <c r="O687" s="42" t="s">
        <v>24</v>
      </c>
      <c r="P687" s="42" t="s">
        <v>25</v>
      </c>
      <c r="Q687" s="42" t="s">
        <v>26</v>
      </c>
      <c r="R687" s="42" t="s">
        <v>27</v>
      </c>
    </row>
    <row r="688" spans="1:18" ht="20.25">
      <c r="A688" s="43">
        <v>1</v>
      </c>
      <c r="B688" s="48" t="s">
        <v>520</v>
      </c>
      <c r="C688" s="92" t="s">
        <v>522</v>
      </c>
      <c r="D688" s="50">
        <v>5000</v>
      </c>
      <c r="E688" s="43" t="s">
        <v>30</v>
      </c>
      <c r="F688" s="43" t="s">
        <v>35</v>
      </c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</row>
    <row r="689" spans="1:18" ht="20.25">
      <c r="A689" s="49"/>
      <c r="B689" s="48" t="s">
        <v>537</v>
      </c>
      <c r="C689" s="100" t="s">
        <v>523</v>
      </c>
      <c r="D689" s="53"/>
      <c r="E689" s="51"/>
      <c r="F689" s="51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</row>
    <row r="690" spans="1:18" ht="20.25">
      <c r="A690" s="49"/>
      <c r="B690" s="48"/>
      <c r="C690" s="92" t="s">
        <v>524</v>
      </c>
      <c r="D690" s="50"/>
      <c r="E690" s="51"/>
      <c r="F690" s="51"/>
      <c r="G690" s="55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52"/>
    </row>
    <row r="691" spans="1:18" ht="20.25">
      <c r="A691" s="57"/>
      <c r="B691" s="59"/>
      <c r="C691" s="57"/>
      <c r="D691" s="73"/>
      <c r="E691" s="74"/>
      <c r="F691" s="74"/>
      <c r="G691" s="85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</row>
    <row r="692" spans="1:18" ht="20.25">
      <c r="A692" s="75"/>
      <c r="B692" s="75" t="s">
        <v>29</v>
      </c>
      <c r="C692" s="75" t="s">
        <v>547</v>
      </c>
      <c r="D692" s="76">
        <f>SUM(D688:D691)</f>
        <v>5000</v>
      </c>
      <c r="E692" s="107"/>
      <c r="F692" s="107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</row>
    <row r="693" spans="1:18" ht="20.25">
      <c r="A693" s="108"/>
      <c r="B693" s="109"/>
      <c r="C693" s="108"/>
      <c r="D693" s="110"/>
      <c r="E693" s="111"/>
      <c r="F693" s="111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1:18" ht="20.25">
      <c r="A694" s="77"/>
      <c r="B694" s="78"/>
      <c r="C694" s="77"/>
      <c r="D694" s="80"/>
      <c r="E694" s="77"/>
      <c r="F694" s="77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1:18" ht="20.25">
      <c r="A695" s="77"/>
      <c r="B695" s="78"/>
      <c r="C695" s="77"/>
      <c r="D695" s="80"/>
      <c r="E695" s="89"/>
      <c r="F695" s="89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1:18" ht="20.25">
      <c r="A696" s="77"/>
      <c r="B696" s="78"/>
      <c r="C696" s="77" t="s">
        <v>118</v>
      </c>
      <c r="D696" s="80"/>
      <c r="E696" s="89"/>
      <c r="F696" s="89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1:18" ht="20.25">
      <c r="A697" s="77"/>
      <c r="B697" s="78"/>
      <c r="C697" s="77"/>
      <c r="D697" s="80"/>
      <c r="E697" s="77"/>
      <c r="F697" s="77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1:18" ht="20.25">
      <c r="A698" s="77"/>
      <c r="B698" s="78"/>
      <c r="C698" s="77" t="s">
        <v>118</v>
      </c>
      <c r="D698" s="80"/>
      <c r="E698" s="89"/>
      <c r="F698" s="89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1:18" ht="20.25">
      <c r="A699" s="77"/>
      <c r="B699" s="78"/>
      <c r="C699" s="131"/>
      <c r="D699" s="80"/>
      <c r="E699" s="89"/>
      <c r="F699" s="89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1:18" ht="20.25">
      <c r="A700" s="77"/>
      <c r="B700" s="78"/>
      <c r="C700" s="77"/>
      <c r="D700" s="80"/>
      <c r="E700" s="89"/>
      <c r="F700" s="89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</sheetData>
  <sheetProtection/>
  <mergeCells count="153">
    <mergeCell ref="J676:R676"/>
    <mergeCell ref="A673:B673"/>
    <mergeCell ref="A684:R684"/>
    <mergeCell ref="G554:I554"/>
    <mergeCell ref="J554:R554"/>
    <mergeCell ref="A579:R579"/>
    <mergeCell ref="A580:R580"/>
    <mergeCell ref="A669:R669"/>
    <mergeCell ref="A670:R670"/>
    <mergeCell ref="A685:R685"/>
    <mergeCell ref="A608:R608"/>
    <mergeCell ref="A609:R609"/>
    <mergeCell ref="A610:R610"/>
    <mergeCell ref="G614:I614"/>
    <mergeCell ref="J614:R614"/>
    <mergeCell ref="A611:B611"/>
    <mergeCell ref="A671:R671"/>
    <mergeCell ref="A672:R672"/>
    <mergeCell ref="G676:I676"/>
    <mergeCell ref="A518:R518"/>
    <mergeCell ref="A519:R519"/>
    <mergeCell ref="G523:I523"/>
    <mergeCell ref="J523:R523"/>
    <mergeCell ref="A577:R577"/>
    <mergeCell ref="A578:R578"/>
    <mergeCell ref="A547:R547"/>
    <mergeCell ref="A548:R548"/>
    <mergeCell ref="A549:R549"/>
    <mergeCell ref="A550:R550"/>
    <mergeCell ref="A516:R516"/>
    <mergeCell ref="A517:R517"/>
    <mergeCell ref="A638:R638"/>
    <mergeCell ref="A639:R639"/>
    <mergeCell ref="A640:R640"/>
    <mergeCell ref="A641:R641"/>
    <mergeCell ref="G584:I584"/>
    <mergeCell ref="J584:R584"/>
    <mergeCell ref="A581:B581"/>
    <mergeCell ref="A607:R607"/>
    <mergeCell ref="A488:R488"/>
    <mergeCell ref="A489:R489"/>
    <mergeCell ref="G493:I493"/>
    <mergeCell ref="J493:R493"/>
    <mergeCell ref="A657:B657"/>
    <mergeCell ref="G660:I660"/>
    <mergeCell ref="A642:B642"/>
    <mergeCell ref="G645:I645"/>
    <mergeCell ref="J645:R645"/>
    <mergeCell ref="J660:R660"/>
    <mergeCell ref="A458:R458"/>
    <mergeCell ref="A459:R459"/>
    <mergeCell ref="G463:I463"/>
    <mergeCell ref="J463:R463"/>
    <mergeCell ref="A486:R486"/>
    <mergeCell ref="A487:R487"/>
    <mergeCell ref="A428:R428"/>
    <mergeCell ref="A429:R429"/>
    <mergeCell ref="G433:I433"/>
    <mergeCell ref="J433:R433"/>
    <mergeCell ref="A456:R456"/>
    <mergeCell ref="A457:R457"/>
    <mergeCell ref="A397:R397"/>
    <mergeCell ref="A398:R398"/>
    <mergeCell ref="G402:I402"/>
    <mergeCell ref="J402:R402"/>
    <mergeCell ref="A426:R426"/>
    <mergeCell ref="A427:R427"/>
    <mergeCell ref="A367:R367"/>
    <mergeCell ref="A368:R368"/>
    <mergeCell ref="G372:I372"/>
    <mergeCell ref="J372:R372"/>
    <mergeCell ref="A395:R395"/>
    <mergeCell ref="A396:R396"/>
    <mergeCell ref="A337:R337"/>
    <mergeCell ref="A365:R365"/>
    <mergeCell ref="A366:R366"/>
    <mergeCell ref="J342:R342"/>
    <mergeCell ref="G342:I342"/>
    <mergeCell ref="A338:R338"/>
    <mergeCell ref="A306:R306"/>
    <mergeCell ref="A307:R307"/>
    <mergeCell ref="G311:I311"/>
    <mergeCell ref="J311:R311"/>
    <mergeCell ref="A335:R335"/>
    <mergeCell ref="A336:R336"/>
    <mergeCell ref="A276:R276"/>
    <mergeCell ref="A277:R277"/>
    <mergeCell ref="G281:I281"/>
    <mergeCell ref="J281:R281"/>
    <mergeCell ref="A304:R304"/>
    <mergeCell ref="A305:R305"/>
    <mergeCell ref="A246:R246"/>
    <mergeCell ref="A247:R247"/>
    <mergeCell ref="G251:I251"/>
    <mergeCell ref="J251:R251"/>
    <mergeCell ref="A274:R274"/>
    <mergeCell ref="A275:R275"/>
    <mergeCell ref="A184:R184"/>
    <mergeCell ref="A185:R185"/>
    <mergeCell ref="G189:I189"/>
    <mergeCell ref="J189:R189"/>
    <mergeCell ref="A244:R244"/>
    <mergeCell ref="A245:R245"/>
    <mergeCell ref="G220:I220"/>
    <mergeCell ref="J220:R220"/>
    <mergeCell ref="A153:R153"/>
    <mergeCell ref="A154:R154"/>
    <mergeCell ref="G158:I158"/>
    <mergeCell ref="J158:R158"/>
    <mergeCell ref="A182:R182"/>
    <mergeCell ref="A183:R183"/>
    <mergeCell ref="A155:B155"/>
    <mergeCell ref="A124:R124"/>
    <mergeCell ref="A125:R125"/>
    <mergeCell ref="G129:I129"/>
    <mergeCell ref="J129:R129"/>
    <mergeCell ref="A151:R151"/>
    <mergeCell ref="A152:R152"/>
    <mergeCell ref="A126:B126"/>
    <mergeCell ref="A95:R95"/>
    <mergeCell ref="G99:I99"/>
    <mergeCell ref="J99:R99"/>
    <mergeCell ref="A122:R122"/>
    <mergeCell ref="A123:R123"/>
    <mergeCell ref="A96:B96"/>
    <mergeCell ref="G69:I69"/>
    <mergeCell ref="J69:R69"/>
    <mergeCell ref="A92:R92"/>
    <mergeCell ref="A93:R93"/>
    <mergeCell ref="A66:C66"/>
    <mergeCell ref="A94:R94"/>
    <mergeCell ref="G39:I39"/>
    <mergeCell ref="J39:R39"/>
    <mergeCell ref="A62:R62"/>
    <mergeCell ref="A63:R63"/>
    <mergeCell ref="A64:R64"/>
    <mergeCell ref="A65:R65"/>
    <mergeCell ref="A1:R1"/>
    <mergeCell ref="A2:R2"/>
    <mergeCell ref="A3:R3"/>
    <mergeCell ref="A4:R4"/>
    <mergeCell ref="G8:I8"/>
    <mergeCell ref="J8:R8"/>
    <mergeCell ref="G686:I686"/>
    <mergeCell ref="J686:R686"/>
    <mergeCell ref="A32:R32"/>
    <mergeCell ref="A33:R33"/>
    <mergeCell ref="A213:R213"/>
    <mergeCell ref="A214:R214"/>
    <mergeCell ref="A215:R215"/>
    <mergeCell ref="A216:R216"/>
    <mergeCell ref="A34:R34"/>
    <mergeCell ref="A35:R35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scale="82" r:id="rId2"/>
  <headerFooter>
    <oddFooter>&amp;R&amp;"TH SarabunIT๙,ธรรมดา"&amp;14หน้าที่ &amp;P</oddFooter>
  </headerFooter>
  <rowBreaks count="18" manualBreakCount="18">
    <brk id="31" max="17" man="1"/>
    <brk id="61" max="17" man="1"/>
    <brk id="91" max="17" man="1"/>
    <brk id="121" max="17" man="1"/>
    <brk id="150" max="17" man="1"/>
    <brk id="181" max="17" man="1"/>
    <brk id="243" max="17" man="1"/>
    <brk id="273" max="17" man="1"/>
    <brk id="303" max="17" man="1"/>
    <brk id="334" max="17" man="1"/>
    <brk id="364" max="17" man="1"/>
    <brk id="394" max="17" man="1"/>
    <brk id="425" max="17" man="1"/>
    <brk id="455" max="17" man="1"/>
    <brk id="485" max="17" man="1"/>
    <brk id="515" max="17" man="1"/>
    <brk id="576" max="17" man="1"/>
    <brk id="606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5"/>
  <sheetViews>
    <sheetView view="pageLayout" zoomScaleSheetLayoutView="98" workbookViewId="0" topLeftCell="A55">
      <selection activeCell="A63" sqref="A63:IV68"/>
    </sheetView>
  </sheetViews>
  <sheetFormatPr defaultColWidth="8.8515625" defaultRowHeight="12.75"/>
  <cols>
    <col min="1" max="1" width="31.140625" style="34" customWidth="1"/>
    <col min="2" max="2" width="24.28125" style="34" customWidth="1"/>
    <col min="3" max="3" width="21.7109375" style="34" customWidth="1"/>
    <col min="4" max="4" width="17.421875" style="190" customWidth="1"/>
    <col min="5" max="5" width="27.00390625" style="34" customWidth="1"/>
    <col min="6" max="6" width="20.57421875" style="34" customWidth="1"/>
    <col min="7" max="16384" width="8.8515625" style="34" customWidth="1"/>
  </cols>
  <sheetData>
    <row r="1" spans="1:18" ht="21">
      <c r="A1" s="286" t="s">
        <v>122</v>
      </c>
      <c r="B1" s="286"/>
      <c r="C1" s="286"/>
      <c r="D1" s="286"/>
      <c r="E1" s="286"/>
      <c r="F1" s="286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1">
      <c r="A2" s="293" t="s">
        <v>290</v>
      </c>
      <c r="B2" s="293"/>
      <c r="C2" s="293"/>
      <c r="D2" s="293"/>
      <c r="E2" s="293"/>
      <c r="F2" s="29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21">
      <c r="A3" s="293" t="s">
        <v>549</v>
      </c>
      <c r="B3" s="293"/>
      <c r="C3" s="293"/>
      <c r="D3" s="293"/>
      <c r="E3" s="293"/>
      <c r="F3" s="29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21">
      <c r="A4" s="135"/>
      <c r="B4" s="135"/>
      <c r="C4" s="135"/>
      <c r="D4" s="136"/>
      <c r="E4" s="135"/>
      <c r="F4" s="135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21">
      <c r="A5" s="287" t="s">
        <v>299</v>
      </c>
      <c r="B5" s="288"/>
      <c r="C5" s="288"/>
      <c r="D5" s="288"/>
      <c r="E5" s="288"/>
      <c r="F5" s="289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21">
      <c r="A6" s="141" t="s">
        <v>291</v>
      </c>
      <c r="B6" s="141" t="s">
        <v>292</v>
      </c>
      <c r="C6" s="141" t="s">
        <v>293</v>
      </c>
      <c r="D6" s="142" t="s">
        <v>294</v>
      </c>
      <c r="E6" s="141" t="s">
        <v>297</v>
      </c>
      <c r="F6" s="141" t="s">
        <v>295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8" ht="21">
      <c r="A7" s="144"/>
      <c r="B7" s="144"/>
      <c r="C7" s="144" t="s">
        <v>296</v>
      </c>
      <c r="D7" s="145"/>
      <c r="E7" s="144" t="s">
        <v>298</v>
      </c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21">
      <c r="A8" s="148" t="s">
        <v>130</v>
      </c>
      <c r="B8" s="148">
        <v>5</v>
      </c>
      <c r="C8" s="149">
        <f>B8/67*100</f>
        <v>7.462686567164178</v>
      </c>
      <c r="D8" s="150">
        <v>292000</v>
      </c>
      <c r="E8" s="151">
        <f>D8/D76*100</f>
        <v>1.0687182152405805</v>
      </c>
      <c r="F8" s="148" t="s">
        <v>316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ht="21">
      <c r="A9" s="148" t="s">
        <v>29</v>
      </c>
      <c r="B9" s="148">
        <v>5</v>
      </c>
      <c r="C9" s="149">
        <f>SUM(C8)</f>
        <v>7.462686567164178</v>
      </c>
      <c r="D9" s="150">
        <f>SUM(D8)</f>
        <v>292000</v>
      </c>
      <c r="E9" s="153">
        <f>E8</f>
        <v>1.0687182152405805</v>
      </c>
      <c r="F9" s="154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ht="21">
      <c r="A10" s="290"/>
      <c r="B10" s="291"/>
      <c r="C10" s="291"/>
      <c r="D10" s="291"/>
      <c r="E10" s="291"/>
      <c r="F10" s="292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21">
      <c r="A11" s="158"/>
      <c r="B11" s="159"/>
      <c r="C11" s="160"/>
      <c r="D11" s="161"/>
      <c r="E11" s="158"/>
      <c r="F11" s="15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1:18" ht="21">
      <c r="A12" s="158"/>
      <c r="B12" s="159"/>
      <c r="C12" s="160"/>
      <c r="D12" s="161"/>
      <c r="E12" s="158"/>
      <c r="F12" s="15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21">
      <c r="A13" s="287" t="s">
        <v>301</v>
      </c>
      <c r="B13" s="288"/>
      <c r="C13" s="288"/>
      <c r="D13" s="288"/>
      <c r="E13" s="288"/>
      <c r="F13" s="289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1:18" ht="21">
      <c r="A14" s="141" t="s">
        <v>291</v>
      </c>
      <c r="B14" s="141" t="s">
        <v>292</v>
      </c>
      <c r="C14" s="141" t="s">
        <v>293</v>
      </c>
      <c r="D14" s="142" t="s">
        <v>294</v>
      </c>
      <c r="E14" s="141" t="s">
        <v>297</v>
      </c>
      <c r="F14" s="141" t="s">
        <v>295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21">
      <c r="A15" s="144"/>
      <c r="B15" s="144"/>
      <c r="C15" s="144" t="s">
        <v>296</v>
      </c>
      <c r="D15" s="145"/>
      <c r="E15" s="144" t="s">
        <v>298</v>
      </c>
      <c r="F15" s="146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21">
      <c r="A16" s="148" t="s">
        <v>300</v>
      </c>
      <c r="B16" s="148">
        <v>1</v>
      </c>
      <c r="C16" s="149">
        <f>B16/67*100</f>
        <v>1.4925373134328357</v>
      </c>
      <c r="D16" s="150">
        <v>30000</v>
      </c>
      <c r="E16" s="151">
        <f>D16/D76*100</f>
        <v>0.10979981663430621</v>
      </c>
      <c r="F16" s="148" t="s">
        <v>28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ht="21">
      <c r="A17" s="148" t="s">
        <v>29</v>
      </c>
      <c r="B17" s="148">
        <v>1</v>
      </c>
      <c r="C17" s="149">
        <f>SUM(C16)</f>
        <v>1.4925373134328357</v>
      </c>
      <c r="D17" s="150">
        <v>30000</v>
      </c>
      <c r="E17" s="153">
        <f>E16</f>
        <v>0.10979981663430621</v>
      </c>
      <c r="F17" s="154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21">
      <c r="A18" s="290"/>
      <c r="B18" s="291"/>
      <c r="C18" s="291"/>
      <c r="D18" s="291"/>
      <c r="E18" s="291"/>
      <c r="F18" s="29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21">
      <c r="A19" s="163"/>
      <c r="B19" s="163"/>
      <c r="C19" s="134"/>
      <c r="D19" s="132"/>
      <c r="E19" s="163"/>
      <c r="F19" s="16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  <row r="20" spans="1:18" ht="21">
      <c r="A20" s="164"/>
      <c r="B20" s="164"/>
      <c r="C20" s="158"/>
      <c r="D20" s="165"/>
      <c r="E20" s="166"/>
      <c r="F20" s="16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21">
      <c r="A21" s="287" t="s">
        <v>303</v>
      </c>
      <c r="B21" s="288"/>
      <c r="C21" s="288"/>
      <c r="D21" s="288"/>
      <c r="E21" s="288"/>
      <c r="F21" s="289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1:18" ht="21">
      <c r="A22" s="141" t="s">
        <v>291</v>
      </c>
      <c r="B22" s="141" t="s">
        <v>292</v>
      </c>
      <c r="C22" s="141" t="s">
        <v>293</v>
      </c>
      <c r="D22" s="142" t="s">
        <v>294</v>
      </c>
      <c r="E22" s="141" t="s">
        <v>297</v>
      </c>
      <c r="F22" s="141" t="s">
        <v>295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21">
      <c r="A23" s="144"/>
      <c r="B23" s="144"/>
      <c r="C23" s="144" t="s">
        <v>296</v>
      </c>
      <c r="D23" s="145"/>
      <c r="E23" s="144" t="s">
        <v>298</v>
      </c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ht="21">
      <c r="A24" s="148" t="s">
        <v>302</v>
      </c>
      <c r="B24" s="148">
        <v>13</v>
      </c>
      <c r="C24" s="149">
        <f>B24/67*100</f>
        <v>19.402985074626866</v>
      </c>
      <c r="D24" s="150">
        <v>3333450</v>
      </c>
      <c r="E24" s="151">
        <f>D24/D76*100</f>
        <v>12.200406625320936</v>
      </c>
      <c r="F24" s="148" t="s">
        <v>34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18" ht="21">
      <c r="A25" s="148" t="s">
        <v>29</v>
      </c>
      <c r="B25" s="148">
        <f>SUM(B24)</f>
        <v>13</v>
      </c>
      <c r="C25" s="149">
        <f>SUM(C24)</f>
        <v>19.402985074626866</v>
      </c>
      <c r="D25" s="150">
        <f>SUM(D24)</f>
        <v>3333450</v>
      </c>
      <c r="E25" s="153">
        <f>E24</f>
        <v>12.200406625320936</v>
      </c>
      <c r="F25" s="154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</row>
    <row r="26" spans="1:18" ht="21">
      <c r="A26" s="290"/>
      <c r="B26" s="291"/>
      <c r="C26" s="291"/>
      <c r="D26" s="291"/>
      <c r="E26" s="291"/>
      <c r="F26" s="29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1:18" ht="21">
      <c r="A27" s="158"/>
      <c r="B27" s="159"/>
      <c r="C27" s="160"/>
      <c r="D27" s="161"/>
      <c r="E27" s="158"/>
      <c r="F27" s="158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</row>
    <row r="28" spans="1:18" ht="21">
      <c r="A28" s="286" t="s">
        <v>122</v>
      </c>
      <c r="B28" s="286"/>
      <c r="C28" s="286"/>
      <c r="D28" s="286"/>
      <c r="E28" s="286"/>
      <c r="F28" s="286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1:18" ht="21">
      <c r="A29" s="293" t="s">
        <v>290</v>
      </c>
      <c r="B29" s="293"/>
      <c r="C29" s="293"/>
      <c r="D29" s="293"/>
      <c r="E29" s="293"/>
      <c r="F29" s="293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</row>
    <row r="30" spans="1:17" ht="20.25">
      <c r="A30" s="293" t="s">
        <v>549</v>
      </c>
      <c r="B30" s="293"/>
      <c r="C30" s="293"/>
      <c r="D30" s="293"/>
      <c r="E30" s="293"/>
      <c r="F30" s="293"/>
      <c r="Q30" s="167" t="s">
        <v>118</v>
      </c>
    </row>
    <row r="31" spans="1:6" ht="20.25">
      <c r="A31" s="135"/>
      <c r="B31" s="135"/>
      <c r="C31" s="135"/>
      <c r="D31" s="136"/>
      <c r="E31" s="135"/>
      <c r="F31" s="135"/>
    </row>
    <row r="32" spans="1:6" ht="20.25">
      <c r="A32" s="287" t="s">
        <v>305</v>
      </c>
      <c r="B32" s="288"/>
      <c r="C32" s="288"/>
      <c r="D32" s="288"/>
      <c r="E32" s="288"/>
      <c r="F32" s="289"/>
    </row>
    <row r="33" spans="1:6" ht="20.25">
      <c r="A33" s="141" t="s">
        <v>291</v>
      </c>
      <c r="B33" s="141" t="s">
        <v>292</v>
      </c>
      <c r="C33" s="141" t="s">
        <v>293</v>
      </c>
      <c r="D33" s="142" t="s">
        <v>294</v>
      </c>
      <c r="E33" s="141" t="s">
        <v>297</v>
      </c>
      <c r="F33" s="141" t="s">
        <v>295</v>
      </c>
    </row>
    <row r="34" spans="1:6" ht="20.25">
      <c r="A34" s="144"/>
      <c r="B34" s="144"/>
      <c r="C34" s="144" t="s">
        <v>296</v>
      </c>
      <c r="D34" s="145"/>
      <c r="E34" s="144" t="s">
        <v>298</v>
      </c>
      <c r="F34" s="146"/>
    </row>
    <row r="35" spans="1:6" ht="21" customHeight="1">
      <c r="A35" s="148" t="s">
        <v>304</v>
      </c>
      <c r="B35" s="148">
        <v>6</v>
      </c>
      <c r="C35" s="149">
        <f>B35/67*100</f>
        <v>8.955223880597014</v>
      </c>
      <c r="D35" s="150">
        <v>485000</v>
      </c>
      <c r="E35" s="151">
        <f>D35/D76*100</f>
        <v>1.7750970355879505</v>
      </c>
      <c r="F35" s="148" t="s">
        <v>313</v>
      </c>
    </row>
    <row r="36" spans="1:6" ht="21" customHeight="1">
      <c r="A36" s="168"/>
      <c r="B36" s="168"/>
      <c r="C36" s="168"/>
      <c r="D36" s="169"/>
      <c r="E36" s="170"/>
      <c r="F36" s="170" t="s">
        <v>314</v>
      </c>
    </row>
    <row r="37" spans="1:6" ht="20.25">
      <c r="A37" s="148" t="s">
        <v>29</v>
      </c>
      <c r="B37" s="148">
        <f>SUM(B35:B36)</f>
        <v>6</v>
      </c>
      <c r="C37" s="149">
        <f>SUM(C35:C36)</f>
        <v>8.955223880597014</v>
      </c>
      <c r="D37" s="171">
        <f>SUM(D35:D36)</f>
        <v>485000</v>
      </c>
      <c r="E37" s="153">
        <f>E35</f>
        <v>1.7750970355879505</v>
      </c>
      <c r="F37" s="154"/>
    </row>
    <row r="38" spans="1:6" ht="20.25">
      <c r="A38" s="172"/>
      <c r="B38" s="173"/>
      <c r="C38" s="173"/>
      <c r="D38" s="174"/>
      <c r="E38" s="173"/>
      <c r="F38" s="175"/>
    </row>
    <row r="39" spans="1:6" ht="20.25">
      <c r="A39" s="158"/>
      <c r="B39" s="159"/>
      <c r="C39" s="160"/>
      <c r="D39" s="161"/>
      <c r="E39" s="158"/>
      <c r="F39" s="158"/>
    </row>
    <row r="40" spans="1:6" ht="20.25">
      <c r="A40" s="158"/>
      <c r="B40" s="159"/>
      <c r="C40" s="160"/>
      <c r="D40" s="161"/>
      <c r="E40" s="158"/>
      <c r="F40" s="158"/>
    </row>
    <row r="41" spans="1:6" ht="20.25">
      <c r="A41" s="138" t="s">
        <v>307</v>
      </c>
      <c r="B41" s="139"/>
      <c r="C41" s="139"/>
      <c r="D41" s="174"/>
      <c r="E41" s="139"/>
      <c r="F41" s="140"/>
    </row>
    <row r="42" spans="1:6" ht="20.25">
      <c r="A42" s="141" t="s">
        <v>291</v>
      </c>
      <c r="B42" s="141" t="s">
        <v>292</v>
      </c>
      <c r="C42" s="141" t="s">
        <v>293</v>
      </c>
      <c r="D42" s="142" t="s">
        <v>294</v>
      </c>
      <c r="E42" s="141" t="s">
        <v>297</v>
      </c>
      <c r="F42" s="141" t="s">
        <v>295</v>
      </c>
    </row>
    <row r="43" spans="1:6" ht="20.25">
      <c r="A43" s="144"/>
      <c r="B43" s="144"/>
      <c r="C43" s="144" t="s">
        <v>296</v>
      </c>
      <c r="D43" s="145"/>
      <c r="E43" s="144" t="s">
        <v>298</v>
      </c>
      <c r="F43" s="146"/>
    </row>
    <row r="44" spans="1:6" ht="20.25">
      <c r="A44" s="148" t="s">
        <v>306</v>
      </c>
      <c r="B44" s="148">
        <v>4</v>
      </c>
      <c r="C44" s="149">
        <f>B44/67*100</f>
        <v>5.970149253731343</v>
      </c>
      <c r="D44" s="150">
        <v>240000</v>
      </c>
      <c r="E44" s="151">
        <f>D44/D76*100</f>
        <v>0.8783985330744497</v>
      </c>
      <c r="F44" s="148" t="s">
        <v>314</v>
      </c>
    </row>
    <row r="45" spans="1:6" ht="20.25">
      <c r="A45" s="176" t="s">
        <v>308</v>
      </c>
      <c r="B45" s="148">
        <v>4</v>
      </c>
      <c r="C45" s="149">
        <f>B45/67*100</f>
        <v>5.970149253731343</v>
      </c>
      <c r="D45" s="150">
        <v>150000</v>
      </c>
      <c r="E45" s="151">
        <f>D45/D76*100</f>
        <v>0.5489990831715311</v>
      </c>
      <c r="F45" s="148" t="s">
        <v>314</v>
      </c>
    </row>
    <row r="46" spans="1:6" ht="20.25">
      <c r="A46" s="177" t="s">
        <v>551</v>
      </c>
      <c r="B46" s="148">
        <v>3</v>
      </c>
      <c r="C46" s="149">
        <f>B46/67*100</f>
        <v>4.477611940298507</v>
      </c>
      <c r="D46" s="150">
        <v>17130000</v>
      </c>
      <c r="E46" s="151">
        <f>D46/D76*100</f>
        <v>62.695695298188845</v>
      </c>
      <c r="F46" s="148" t="s">
        <v>314</v>
      </c>
    </row>
    <row r="47" spans="1:6" ht="20.25">
      <c r="A47" s="148" t="s">
        <v>29</v>
      </c>
      <c r="B47" s="148">
        <f>SUM(B44:B46)</f>
        <v>11</v>
      </c>
      <c r="C47" s="149">
        <f>SUM(C44:C46)</f>
        <v>16.417910447761194</v>
      </c>
      <c r="D47" s="171">
        <f>SUM(D44:D46)</f>
        <v>17520000</v>
      </c>
      <c r="E47" s="153">
        <f>SUM(E44:E46)</f>
        <v>64.12309291443482</v>
      </c>
      <c r="F47" s="154"/>
    </row>
    <row r="48" spans="1:6" ht="20.25">
      <c r="A48" s="155"/>
      <c r="B48" s="156"/>
      <c r="C48" s="156"/>
      <c r="D48" s="174"/>
      <c r="E48" s="156"/>
      <c r="F48" s="157"/>
    </row>
    <row r="49" spans="1:6" ht="20.25">
      <c r="A49" s="178"/>
      <c r="B49" s="178"/>
      <c r="C49" s="178"/>
      <c r="D49" s="132"/>
      <c r="E49" s="178"/>
      <c r="F49" s="178"/>
    </row>
    <row r="50" spans="1:6" ht="20.25">
      <c r="A50" s="286" t="s">
        <v>122</v>
      </c>
      <c r="B50" s="286"/>
      <c r="C50" s="286"/>
      <c r="D50" s="286"/>
      <c r="E50" s="286"/>
      <c r="F50" s="286"/>
    </row>
    <row r="51" spans="1:6" ht="20.25">
      <c r="A51" s="293" t="s">
        <v>290</v>
      </c>
      <c r="B51" s="293"/>
      <c r="C51" s="293"/>
      <c r="D51" s="293"/>
      <c r="E51" s="293"/>
      <c r="F51" s="293"/>
    </row>
    <row r="52" spans="1:6" ht="20.25">
      <c r="A52" s="293" t="s">
        <v>549</v>
      </c>
      <c r="B52" s="293"/>
      <c r="C52" s="293"/>
      <c r="D52" s="293"/>
      <c r="E52" s="293"/>
      <c r="F52" s="293"/>
    </row>
    <row r="53" spans="1:6" ht="20.25">
      <c r="A53" s="135"/>
      <c r="B53" s="135"/>
      <c r="C53" s="135"/>
      <c r="D53" s="136"/>
      <c r="E53" s="135"/>
      <c r="F53" s="135"/>
    </row>
    <row r="54" spans="1:6" ht="20.25">
      <c r="A54" s="138" t="s">
        <v>550</v>
      </c>
      <c r="B54" s="139"/>
      <c r="C54" s="139"/>
      <c r="D54" s="174"/>
      <c r="E54" s="139"/>
      <c r="F54" s="140"/>
    </row>
    <row r="55" spans="1:6" ht="20.25">
      <c r="A55" s="141" t="s">
        <v>291</v>
      </c>
      <c r="B55" s="141" t="s">
        <v>292</v>
      </c>
      <c r="C55" s="141" t="s">
        <v>293</v>
      </c>
      <c r="D55" s="142" t="s">
        <v>294</v>
      </c>
      <c r="E55" s="141" t="s">
        <v>297</v>
      </c>
      <c r="F55" s="141" t="s">
        <v>295</v>
      </c>
    </row>
    <row r="56" spans="1:6" ht="20.25">
      <c r="A56" s="144"/>
      <c r="B56" s="144"/>
      <c r="C56" s="144" t="s">
        <v>296</v>
      </c>
      <c r="D56" s="145"/>
      <c r="E56" s="144" t="s">
        <v>298</v>
      </c>
      <c r="F56" s="146"/>
    </row>
    <row r="57" spans="1:6" ht="20.25">
      <c r="A57" s="148" t="s">
        <v>309</v>
      </c>
      <c r="B57" s="148">
        <v>7</v>
      </c>
      <c r="C57" s="149">
        <f>B57/67*100</f>
        <v>10.44776119402985</v>
      </c>
      <c r="D57" s="150">
        <v>350000</v>
      </c>
      <c r="E57" s="151">
        <f>D57/D76*100</f>
        <v>1.2809978607335726</v>
      </c>
      <c r="F57" s="148" t="s">
        <v>34</v>
      </c>
    </row>
    <row r="58" spans="1:6" ht="20.25">
      <c r="A58" s="170" t="s">
        <v>315</v>
      </c>
      <c r="B58" s="168"/>
      <c r="C58" s="170"/>
      <c r="D58" s="169"/>
      <c r="E58" s="170"/>
      <c r="F58" s="168"/>
    </row>
    <row r="59" spans="1:6" ht="20.25">
      <c r="A59" s="148" t="s">
        <v>29</v>
      </c>
      <c r="B59" s="148">
        <f>SUM(B57:B58)</f>
        <v>7</v>
      </c>
      <c r="C59" s="149">
        <f>SUM(C57:C58)</f>
        <v>10.44776119402985</v>
      </c>
      <c r="D59" s="171">
        <f>SUM(D57:D58)</f>
        <v>350000</v>
      </c>
      <c r="E59" s="153">
        <f>E57</f>
        <v>1.2809978607335726</v>
      </c>
      <c r="F59" s="179"/>
    </row>
    <row r="60" spans="1:6" ht="20.25">
      <c r="A60" s="180"/>
      <c r="B60" s="181"/>
      <c r="C60" s="181"/>
      <c r="D60" s="182"/>
      <c r="E60" s="181"/>
      <c r="F60" s="183"/>
    </row>
    <row r="61" spans="1:6" ht="20.25">
      <c r="A61" s="158"/>
      <c r="B61" s="159"/>
      <c r="C61" s="160"/>
      <c r="D61" s="161"/>
      <c r="E61" s="158"/>
      <c r="F61" s="158"/>
    </row>
    <row r="62" spans="1:6" ht="20.25">
      <c r="A62" s="184"/>
      <c r="B62" s="184"/>
      <c r="C62" s="184"/>
      <c r="D62" s="185"/>
      <c r="E62" s="184"/>
      <c r="F62" s="184"/>
    </row>
    <row r="63" spans="1:6" ht="20.25">
      <c r="A63" s="138" t="s">
        <v>311</v>
      </c>
      <c r="B63" s="139"/>
      <c r="C63" s="139"/>
      <c r="D63" s="174"/>
      <c r="E63" s="139"/>
      <c r="F63" s="140"/>
    </row>
    <row r="64" spans="1:6" ht="20.25">
      <c r="A64" s="141" t="s">
        <v>291</v>
      </c>
      <c r="B64" s="141" t="s">
        <v>292</v>
      </c>
      <c r="C64" s="141" t="s">
        <v>293</v>
      </c>
      <c r="D64" s="142" t="s">
        <v>294</v>
      </c>
      <c r="E64" s="141" t="s">
        <v>297</v>
      </c>
      <c r="F64" s="141" t="s">
        <v>295</v>
      </c>
    </row>
    <row r="65" spans="1:6" ht="20.25">
      <c r="A65" s="144"/>
      <c r="B65" s="144"/>
      <c r="C65" s="144" t="s">
        <v>296</v>
      </c>
      <c r="D65" s="145"/>
      <c r="E65" s="144" t="s">
        <v>298</v>
      </c>
      <c r="F65" s="146"/>
    </row>
    <row r="66" spans="1:6" ht="20.25">
      <c r="A66" s="148" t="s">
        <v>310</v>
      </c>
      <c r="B66" s="148">
        <v>20</v>
      </c>
      <c r="C66" s="149">
        <f>B66/67*100</f>
        <v>29.850746268656714</v>
      </c>
      <c r="D66" s="150">
        <v>5192000</v>
      </c>
      <c r="E66" s="151">
        <f>D66/D76*100</f>
        <v>19.0026882655106</v>
      </c>
      <c r="F66" s="148" t="s">
        <v>31</v>
      </c>
    </row>
    <row r="67" spans="1:6" ht="20.25">
      <c r="A67" s="148" t="s">
        <v>29</v>
      </c>
      <c r="B67" s="148">
        <f>SUM(B66)</f>
        <v>20</v>
      </c>
      <c r="C67" s="149">
        <f>SUM(C66)</f>
        <v>29.850746268656714</v>
      </c>
      <c r="D67" s="150">
        <f>SUM(D66)</f>
        <v>5192000</v>
      </c>
      <c r="E67" s="153">
        <f>E66</f>
        <v>19.0026882655106</v>
      </c>
      <c r="F67" s="154"/>
    </row>
    <row r="68" spans="1:6" ht="20.25">
      <c r="A68" s="155"/>
      <c r="B68" s="156"/>
      <c r="C68" s="156"/>
      <c r="D68" s="174"/>
      <c r="E68" s="156"/>
      <c r="F68" s="157"/>
    </row>
    <row r="69" spans="1:6" ht="20.25">
      <c r="A69" s="164"/>
      <c r="B69" s="164"/>
      <c r="C69" s="158"/>
      <c r="D69" s="165"/>
      <c r="E69" s="166"/>
      <c r="F69" s="166"/>
    </row>
    <row r="70" spans="1:6" ht="20.25">
      <c r="A70" s="184"/>
      <c r="B70" s="184"/>
      <c r="C70" s="184"/>
      <c r="D70" s="185"/>
      <c r="E70" s="184"/>
      <c r="F70" s="184"/>
    </row>
    <row r="71" spans="1:6" ht="20.25">
      <c r="A71" s="138" t="s">
        <v>548</v>
      </c>
      <c r="B71" s="139"/>
      <c r="C71" s="139"/>
      <c r="D71" s="174"/>
      <c r="E71" s="139"/>
      <c r="F71" s="140"/>
    </row>
    <row r="72" spans="1:6" ht="20.25">
      <c r="A72" s="141" t="s">
        <v>291</v>
      </c>
      <c r="B72" s="141" t="s">
        <v>292</v>
      </c>
      <c r="C72" s="141" t="s">
        <v>293</v>
      </c>
      <c r="D72" s="142" t="s">
        <v>294</v>
      </c>
      <c r="E72" s="141" t="s">
        <v>297</v>
      </c>
      <c r="F72" s="141" t="s">
        <v>295</v>
      </c>
    </row>
    <row r="73" spans="1:6" ht="20.25">
      <c r="A73" s="144"/>
      <c r="B73" s="144"/>
      <c r="C73" s="144" t="s">
        <v>296</v>
      </c>
      <c r="D73" s="145"/>
      <c r="E73" s="144" t="s">
        <v>298</v>
      </c>
      <c r="F73" s="146"/>
    </row>
    <row r="74" spans="1:6" ht="20.25">
      <c r="A74" s="148" t="s">
        <v>312</v>
      </c>
      <c r="B74" s="148">
        <v>4</v>
      </c>
      <c r="C74" s="149">
        <f>B74/67*100</f>
        <v>5.970149253731343</v>
      </c>
      <c r="D74" s="150">
        <v>120000</v>
      </c>
      <c r="E74" s="151">
        <f>D74/D76*100</f>
        <v>0.43919926653722485</v>
      </c>
      <c r="F74" s="148" t="s">
        <v>28</v>
      </c>
    </row>
    <row r="75" spans="1:6" ht="20.25">
      <c r="A75" s="148" t="s">
        <v>29</v>
      </c>
      <c r="B75" s="148">
        <f>SUM(B74)</f>
        <v>4</v>
      </c>
      <c r="C75" s="149">
        <f>SUM(C74)</f>
        <v>5.970149253731343</v>
      </c>
      <c r="D75" s="171">
        <f>SUM(D74)</f>
        <v>120000</v>
      </c>
      <c r="E75" s="153">
        <f>E74</f>
        <v>0.43919926653722485</v>
      </c>
      <c r="F75" s="154"/>
    </row>
    <row r="76" spans="1:6" ht="20.25">
      <c r="A76" s="186" t="s">
        <v>32</v>
      </c>
      <c r="B76" s="186">
        <f>B9+B17+B25+B37+B47+B59+B67+B75</f>
        <v>67</v>
      </c>
      <c r="C76" s="186">
        <f>C9+C17+C25+C37+C47+C59+C67+C75</f>
        <v>99.99999999999997</v>
      </c>
      <c r="D76" s="187">
        <f>D9+D17+D25+D37+D47+D59+D67+D75</f>
        <v>27322450</v>
      </c>
      <c r="E76" s="187">
        <f>E9+E17+E25+E37+E47+E59+E67+E75</f>
        <v>100</v>
      </c>
      <c r="F76" s="168"/>
    </row>
    <row r="77" spans="1:6" ht="20.25">
      <c r="A77" s="184"/>
      <c r="B77" s="184"/>
      <c r="C77" s="184"/>
      <c r="D77" s="185"/>
      <c r="E77" s="184"/>
      <c r="F77" s="184"/>
    </row>
    <row r="78" spans="1:6" ht="20.25">
      <c r="A78" s="286" t="s">
        <v>122</v>
      </c>
      <c r="B78" s="286"/>
      <c r="C78" s="286"/>
      <c r="D78" s="286"/>
      <c r="E78" s="286"/>
      <c r="F78" s="286"/>
    </row>
    <row r="79" spans="1:6" ht="20.25">
      <c r="A79" s="293" t="s">
        <v>290</v>
      </c>
      <c r="B79" s="293"/>
      <c r="C79" s="293"/>
      <c r="D79" s="293"/>
      <c r="E79" s="293"/>
      <c r="F79" s="293"/>
    </row>
    <row r="80" spans="1:6" ht="20.25">
      <c r="A80" s="293" t="s">
        <v>549</v>
      </c>
      <c r="B80" s="293"/>
      <c r="C80" s="293"/>
      <c r="D80" s="293"/>
      <c r="E80" s="293"/>
      <c r="F80" s="293"/>
    </row>
    <row r="81" spans="1:6" ht="20.25">
      <c r="A81" s="135"/>
      <c r="B81" s="135"/>
      <c r="C81" s="135"/>
      <c r="D81" s="136"/>
      <c r="E81" s="135"/>
      <c r="F81" s="135"/>
    </row>
    <row r="82" spans="1:6" ht="20.25">
      <c r="A82" s="138" t="s">
        <v>318</v>
      </c>
      <c r="B82" s="139"/>
      <c r="C82" s="139"/>
      <c r="D82" s="174"/>
      <c r="E82" s="139"/>
      <c r="F82" s="140"/>
    </row>
    <row r="83" spans="1:6" ht="20.25">
      <c r="A83" s="141" t="s">
        <v>291</v>
      </c>
      <c r="B83" s="141" t="s">
        <v>292</v>
      </c>
      <c r="C83" s="141" t="s">
        <v>293</v>
      </c>
      <c r="D83" s="142" t="s">
        <v>294</v>
      </c>
      <c r="E83" s="141" t="s">
        <v>297</v>
      </c>
      <c r="F83" s="141" t="s">
        <v>295</v>
      </c>
    </row>
    <row r="84" spans="1:6" ht="20.25">
      <c r="A84" s="144"/>
      <c r="B84" s="144"/>
      <c r="C84" s="144" t="s">
        <v>296</v>
      </c>
      <c r="D84" s="145"/>
      <c r="E84" s="144" t="s">
        <v>298</v>
      </c>
      <c r="F84" s="146"/>
    </row>
    <row r="85" spans="1:6" ht="20.25">
      <c r="A85" s="148" t="s">
        <v>130</v>
      </c>
      <c r="B85" s="148">
        <v>8</v>
      </c>
      <c r="C85" s="170">
        <f>B85/10*100</f>
        <v>80</v>
      </c>
      <c r="D85" s="150">
        <v>119200</v>
      </c>
      <c r="E85" s="193">
        <f>D85/D95*100</f>
        <v>87.90560471976401</v>
      </c>
      <c r="F85" s="148" t="s">
        <v>316</v>
      </c>
    </row>
    <row r="86" spans="1:6" ht="20.25">
      <c r="A86" s="148" t="s">
        <v>29</v>
      </c>
      <c r="B86" s="148">
        <f>B85</f>
        <v>8</v>
      </c>
      <c r="C86" s="148">
        <f>C85</f>
        <v>80</v>
      </c>
      <c r="D86" s="191">
        <f>D85</f>
        <v>119200</v>
      </c>
      <c r="E86" s="153">
        <f>E85</f>
        <v>87.90560471976401</v>
      </c>
      <c r="F86" s="179"/>
    </row>
    <row r="87" spans="1:6" ht="20.25">
      <c r="A87" s="180"/>
      <c r="B87" s="181"/>
      <c r="C87" s="181"/>
      <c r="D87" s="182"/>
      <c r="E87" s="181"/>
      <c r="F87" s="183"/>
    </row>
    <row r="88" spans="1:6" ht="20.25">
      <c r="A88" s="184"/>
      <c r="B88" s="184"/>
      <c r="C88" s="184"/>
      <c r="D88" s="185"/>
      <c r="E88" s="184"/>
      <c r="F88" s="184"/>
    </row>
    <row r="89" spans="1:6" ht="20.25">
      <c r="A89" s="184"/>
      <c r="B89" s="184"/>
      <c r="C89" s="184"/>
      <c r="D89" s="185"/>
      <c r="E89" s="184"/>
      <c r="F89" s="184"/>
    </row>
    <row r="90" spans="1:6" ht="20.25">
      <c r="A90" s="138" t="s">
        <v>318</v>
      </c>
      <c r="B90" s="139"/>
      <c r="C90" s="139"/>
      <c r="D90" s="174"/>
      <c r="E90" s="139"/>
      <c r="F90" s="140"/>
    </row>
    <row r="91" spans="1:6" ht="20.25">
      <c r="A91" s="141" t="s">
        <v>291</v>
      </c>
      <c r="B91" s="141" t="s">
        <v>292</v>
      </c>
      <c r="C91" s="141" t="s">
        <v>293</v>
      </c>
      <c r="D91" s="142" t="s">
        <v>294</v>
      </c>
      <c r="E91" s="141" t="s">
        <v>297</v>
      </c>
      <c r="F91" s="141" t="s">
        <v>295</v>
      </c>
    </row>
    <row r="92" spans="1:6" ht="20.25">
      <c r="A92" s="144"/>
      <c r="B92" s="144"/>
      <c r="C92" s="144" t="s">
        <v>296</v>
      </c>
      <c r="D92" s="145"/>
      <c r="E92" s="144" t="s">
        <v>298</v>
      </c>
      <c r="F92" s="146"/>
    </row>
    <row r="93" spans="1:6" ht="20.25">
      <c r="A93" s="148" t="s">
        <v>319</v>
      </c>
      <c r="B93" s="148">
        <v>2</v>
      </c>
      <c r="C93" s="170">
        <f>B93/10*100</f>
        <v>20</v>
      </c>
      <c r="D93" s="150">
        <v>16400</v>
      </c>
      <c r="E93" s="193">
        <f>D93/D95*100</f>
        <v>12.094395280235988</v>
      </c>
      <c r="F93" s="148" t="s">
        <v>314</v>
      </c>
    </row>
    <row r="94" spans="1:6" ht="20.25">
      <c r="A94" s="148" t="s">
        <v>29</v>
      </c>
      <c r="B94" s="148">
        <f>B93</f>
        <v>2</v>
      </c>
      <c r="C94" s="148">
        <f>C93</f>
        <v>20</v>
      </c>
      <c r="D94" s="191">
        <f>D93</f>
        <v>16400</v>
      </c>
      <c r="E94" s="153">
        <f>E93</f>
        <v>12.094395280235988</v>
      </c>
      <c r="F94" s="179"/>
    </row>
    <row r="95" spans="1:6" ht="20.25">
      <c r="A95" s="83" t="s">
        <v>32</v>
      </c>
      <c r="B95" s="83">
        <f>B86+B94</f>
        <v>10</v>
      </c>
      <c r="C95" s="83">
        <f>C86+C94</f>
        <v>100</v>
      </c>
      <c r="D95" s="192">
        <f>D86+D94</f>
        <v>135600</v>
      </c>
      <c r="E95" s="194">
        <f>E86+E94</f>
        <v>100</v>
      </c>
      <c r="F95" s="83"/>
    </row>
    <row r="96" spans="1:6" ht="20.25">
      <c r="A96" s="184"/>
      <c r="B96" s="184"/>
      <c r="C96" s="184"/>
      <c r="D96" s="185"/>
      <c r="E96" s="184"/>
      <c r="F96" s="184"/>
    </row>
    <row r="97" spans="1:6" ht="20.25">
      <c r="A97" s="184"/>
      <c r="B97" s="184"/>
      <c r="C97" s="184"/>
      <c r="D97" s="185"/>
      <c r="E97" s="184"/>
      <c r="F97" s="184"/>
    </row>
    <row r="98" spans="1:6" ht="20.25">
      <c r="A98" s="184"/>
      <c r="B98" s="184"/>
      <c r="C98" s="184"/>
      <c r="D98" s="185"/>
      <c r="E98" s="184"/>
      <c r="F98" s="184"/>
    </row>
    <row r="99" spans="1:6" ht="20.25">
      <c r="A99" s="184"/>
      <c r="B99" s="184"/>
      <c r="C99" s="184"/>
      <c r="D99" s="185"/>
      <c r="E99" s="184"/>
      <c r="F99" s="184"/>
    </row>
    <row r="100" spans="1:6" ht="20.25">
      <c r="A100" s="184"/>
      <c r="B100" s="184"/>
      <c r="C100" s="184"/>
      <c r="D100" s="185"/>
      <c r="E100" s="184"/>
      <c r="F100" s="184"/>
    </row>
    <row r="101" spans="1:6" ht="20.25">
      <c r="A101" s="184"/>
      <c r="B101" s="184"/>
      <c r="C101" s="184"/>
      <c r="D101" s="185"/>
      <c r="E101" s="184"/>
      <c r="F101" s="184"/>
    </row>
    <row r="102" spans="1:6" ht="20.25">
      <c r="A102" s="184"/>
      <c r="B102" s="184"/>
      <c r="C102" s="184"/>
      <c r="D102" s="185"/>
      <c r="E102" s="184"/>
      <c r="F102" s="184"/>
    </row>
    <row r="103" spans="1:6" ht="20.25">
      <c r="A103" s="184"/>
      <c r="B103" s="184"/>
      <c r="C103" s="184"/>
      <c r="D103" s="185"/>
      <c r="E103" s="184"/>
      <c r="F103" s="184"/>
    </row>
    <row r="104" spans="1:6" ht="20.25">
      <c r="A104" s="184"/>
      <c r="B104" s="184"/>
      <c r="C104" s="184"/>
      <c r="D104" s="185"/>
      <c r="E104" s="184"/>
      <c r="F104" s="184"/>
    </row>
    <row r="105" spans="1:6" ht="20.25">
      <c r="A105" s="184"/>
      <c r="B105" s="184"/>
      <c r="C105" s="184"/>
      <c r="D105" s="185"/>
      <c r="E105" s="184"/>
      <c r="F105" s="184"/>
    </row>
    <row r="106" spans="1:6" ht="20.25">
      <c r="A106" s="184"/>
      <c r="B106" s="184"/>
      <c r="C106" s="184"/>
      <c r="D106" s="185"/>
      <c r="E106" s="184"/>
      <c r="F106" s="184"/>
    </row>
    <row r="107" spans="1:6" ht="20.25">
      <c r="A107" s="184"/>
      <c r="B107" s="184"/>
      <c r="C107" s="184"/>
      <c r="D107" s="185"/>
      <c r="E107" s="184"/>
      <c r="F107" s="184"/>
    </row>
    <row r="108" spans="1:6" ht="20.25">
      <c r="A108" s="184"/>
      <c r="B108" s="184"/>
      <c r="C108" s="184"/>
      <c r="D108" s="185"/>
      <c r="E108" s="184"/>
      <c r="F108" s="184"/>
    </row>
    <row r="109" spans="1:6" ht="20.25">
      <c r="A109" s="184"/>
      <c r="B109" s="184"/>
      <c r="C109" s="184"/>
      <c r="D109" s="185"/>
      <c r="E109" s="184"/>
      <c r="F109" s="184"/>
    </row>
    <row r="110" spans="1:6" ht="20.25">
      <c r="A110" s="184"/>
      <c r="B110" s="184"/>
      <c r="C110" s="184"/>
      <c r="D110" s="185"/>
      <c r="E110" s="184"/>
      <c r="F110" s="184"/>
    </row>
    <row r="111" spans="1:6" ht="20.25">
      <c r="A111" s="184"/>
      <c r="B111" s="184"/>
      <c r="C111" s="184"/>
      <c r="D111" s="185"/>
      <c r="E111" s="184"/>
      <c r="F111" s="184"/>
    </row>
    <row r="112" spans="1:6" ht="20.25">
      <c r="A112" s="184"/>
      <c r="B112" s="184"/>
      <c r="C112" s="184"/>
      <c r="D112" s="185"/>
      <c r="E112" s="184"/>
      <c r="F112" s="184"/>
    </row>
    <row r="113" spans="1:6" ht="20.25">
      <c r="A113" s="184"/>
      <c r="B113" s="184"/>
      <c r="C113" s="184"/>
      <c r="D113" s="185"/>
      <c r="E113" s="184"/>
      <c r="F113" s="184"/>
    </row>
    <row r="114" spans="1:6" ht="20.25">
      <c r="A114" s="184"/>
      <c r="B114" s="184"/>
      <c r="C114" s="184"/>
      <c r="D114" s="185"/>
      <c r="E114" s="184"/>
      <c r="F114" s="184"/>
    </row>
    <row r="115" spans="1:6" ht="20.25">
      <c r="A115" s="184"/>
      <c r="B115" s="184"/>
      <c r="C115" s="184"/>
      <c r="D115" s="185"/>
      <c r="E115" s="184"/>
      <c r="F115" s="184"/>
    </row>
    <row r="116" spans="1:6" ht="20.25">
      <c r="A116" s="184"/>
      <c r="B116" s="184"/>
      <c r="C116" s="184"/>
      <c r="D116" s="185"/>
      <c r="E116" s="184"/>
      <c r="F116" s="184"/>
    </row>
    <row r="117" spans="1:6" ht="20.25">
      <c r="A117" s="184"/>
      <c r="B117" s="184"/>
      <c r="C117" s="184"/>
      <c r="D117" s="185"/>
      <c r="E117" s="184"/>
      <c r="F117" s="184"/>
    </row>
    <row r="118" spans="1:6" ht="20.25">
      <c r="A118" s="184"/>
      <c r="B118" s="184"/>
      <c r="C118" s="184"/>
      <c r="D118" s="185"/>
      <c r="E118" s="184"/>
      <c r="F118" s="184"/>
    </row>
    <row r="119" spans="1:6" ht="20.25">
      <c r="A119" s="184"/>
      <c r="B119" s="184"/>
      <c r="C119" s="184"/>
      <c r="D119" s="185"/>
      <c r="E119" s="184"/>
      <c r="F119" s="184"/>
    </row>
    <row r="120" spans="1:6" ht="20.25">
      <c r="A120" s="184"/>
      <c r="B120" s="184"/>
      <c r="C120" s="184"/>
      <c r="D120" s="185"/>
      <c r="E120" s="184"/>
      <c r="F120" s="184"/>
    </row>
    <row r="121" spans="1:6" ht="20.25">
      <c r="A121" s="184"/>
      <c r="B121" s="184"/>
      <c r="C121" s="184"/>
      <c r="D121" s="185"/>
      <c r="E121" s="184"/>
      <c r="F121" s="184"/>
    </row>
    <row r="122" spans="1:6" ht="20.25">
      <c r="A122" s="184"/>
      <c r="B122" s="184"/>
      <c r="C122" s="184"/>
      <c r="D122" s="185"/>
      <c r="E122" s="184"/>
      <c r="F122" s="184"/>
    </row>
    <row r="123" spans="1:6" ht="20.25">
      <c r="A123" s="184"/>
      <c r="B123" s="184"/>
      <c r="C123" s="184"/>
      <c r="D123" s="185"/>
      <c r="E123" s="184"/>
      <c r="F123" s="184"/>
    </row>
    <row r="124" spans="1:6" ht="20.25">
      <c r="A124" s="184"/>
      <c r="B124" s="184"/>
      <c r="C124" s="184"/>
      <c r="D124" s="185"/>
      <c r="E124" s="184"/>
      <c r="F124" s="184"/>
    </row>
    <row r="125" spans="1:6" ht="20.25">
      <c r="A125" s="184"/>
      <c r="B125" s="184"/>
      <c r="C125" s="184"/>
      <c r="D125" s="185"/>
      <c r="E125" s="184"/>
      <c r="F125" s="184"/>
    </row>
    <row r="126" spans="1:6" ht="12.75">
      <c r="A126" s="188"/>
      <c r="B126" s="188"/>
      <c r="C126" s="188"/>
      <c r="D126" s="189"/>
      <c r="E126" s="188"/>
      <c r="F126" s="188"/>
    </row>
    <row r="127" spans="1:6" ht="12.75">
      <c r="A127" s="188"/>
      <c r="B127" s="188"/>
      <c r="C127" s="188"/>
      <c r="D127" s="189"/>
      <c r="E127" s="188"/>
      <c r="F127" s="188"/>
    </row>
    <row r="128" spans="1:6" ht="12.75">
      <c r="A128" s="188"/>
      <c r="B128" s="188"/>
      <c r="C128" s="188"/>
      <c r="D128" s="189"/>
      <c r="E128" s="188"/>
      <c r="F128" s="188"/>
    </row>
    <row r="129" spans="1:6" ht="12.75">
      <c r="A129" s="188"/>
      <c r="B129" s="188"/>
      <c r="C129" s="188"/>
      <c r="D129" s="189"/>
      <c r="E129" s="188"/>
      <c r="F129" s="188"/>
    </row>
    <row r="130" spans="1:6" ht="12.75">
      <c r="A130" s="188"/>
      <c r="B130" s="188"/>
      <c r="C130" s="188"/>
      <c r="D130" s="189"/>
      <c r="E130" s="188"/>
      <c r="F130" s="188"/>
    </row>
    <row r="131" spans="1:6" ht="12.75">
      <c r="A131" s="188"/>
      <c r="B131" s="188"/>
      <c r="C131" s="188"/>
      <c r="D131" s="189"/>
      <c r="E131" s="188"/>
      <c r="F131" s="188"/>
    </row>
    <row r="132" spans="1:6" ht="12.75">
      <c r="A132" s="188"/>
      <c r="B132" s="188"/>
      <c r="C132" s="188"/>
      <c r="D132" s="189"/>
      <c r="E132" s="188"/>
      <c r="F132" s="188"/>
    </row>
    <row r="133" spans="1:6" ht="12.75">
      <c r="A133" s="188"/>
      <c r="B133" s="188"/>
      <c r="C133" s="188"/>
      <c r="D133" s="189"/>
      <c r="E133" s="188"/>
      <c r="F133" s="188"/>
    </row>
    <row r="134" spans="1:6" ht="12.75">
      <c r="A134" s="188"/>
      <c r="B134" s="188"/>
      <c r="C134" s="188"/>
      <c r="D134" s="189"/>
      <c r="E134" s="188"/>
      <c r="F134" s="188"/>
    </row>
    <row r="135" spans="1:6" ht="12.75">
      <c r="A135" s="188"/>
      <c r="B135" s="188"/>
      <c r="C135" s="188"/>
      <c r="D135" s="189"/>
      <c r="E135" s="188"/>
      <c r="F135" s="188"/>
    </row>
    <row r="136" spans="1:6" ht="12.75">
      <c r="A136" s="188"/>
      <c r="B136" s="188"/>
      <c r="C136" s="188"/>
      <c r="D136" s="189"/>
      <c r="E136" s="188"/>
      <c r="F136" s="188"/>
    </row>
    <row r="137" spans="1:6" ht="12.75">
      <c r="A137" s="188"/>
      <c r="B137" s="188"/>
      <c r="C137" s="188"/>
      <c r="D137" s="189"/>
      <c r="E137" s="188"/>
      <c r="F137" s="188"/>
    </row>
    <row r="138" spans="1:6" ht="12.75">
      <c r="A138" s="188"/>
      <c r="B138" s="188"/>
      <c r="C138" s="188"/>
      <c r="D138" s="189"/>
      <c r="E138" s="188"/>
      <c r="F138" s="188"/>
    </row>
    <row r="139" spans="1:6" ht="12.75">
      <c r="A139" s="188"/>
      <c r="B139" s="188"/>
      <c r="C139" s="188"/>
      <c r="D139" s="189"/>
      <c r="E139" s="188"/>
      <c r="F139" s="188"/>
    </row>
    <row r="140" spans="1:6" ht="12.75">
      <c r="A140" s="188"/>
      <c r="B140" s="188"/>
      <c r="C140" s="188"/>
      <c r="D140" s="189"/>
      <c r="E140" s="188"/>
      <c r="F140" s="188"/>
    </row>
    <row r="141" spans="1:6" ht="12.75">
      <c r="A141" s="188"/>
      <c r="B141" s="188"/>
      <c r="C141" s="188"/>
      <c r="D141" s="189"/>
      <c r="E141" s="188"/>
      <c r="F141" s="188"/>
    </row>
    <row r="142" spans="1:6" ht="12.75">
      <c r="A142" s="188"/>
      <c r="B142" s="188"/>
      <c r="C142" s="188"/>
      <c r="D142" s="189"/>
      <c r="E142" s="188"/>
      <c r="F142" s="188"/>
    </row>
    <row r="143" spans="1:6" ht="12.75">
      <c r="A143" s="188"/>
      <c r="B143" s="188"/>
      <c r="C143" s="188"/>
      <c r="D143" s="189"/>
      <c r="E143" s="188"/>
      <c r="F143" s="188"/>
    </row>
    <row r="144" spans="1:6" ht="12.75">
      <c r="A144" s="188"/>
      <c r="B144" s="188"/>
      <c r="C144" s="188"/>
      <c r="D144" s="189"/>
      <c r="E144" s="188"/>
      <c r="F144" s="188"/>
    </row>
    <row r="145" spans="1:6" ht="12.75">
      <c r="A145" s="188"/>
      <c r="B145" s="188"/>
      <c r="C145" s="188"/>
      <c r="D145" s="189"/>
      <c r="E145" s="188"/>
      <c r="F145" s="188"/>
    </row>
    <row r="146" spans="1:6" ht="12.75">
      <c r="A146" s="188"/>
      <c r="B146" s="188"/>
      <c r="C146" s="188"/>
      <c r="D146" s="189"/>
      <c r="E146" s="188"/>
      <c r="F146" s="188"/>
    </row>
    <row r="147" spans="1:6" ht="12.75">
      <c r="A147" s="188"/>
      <c r="B147" s="188"/>
      <c r="C147" s="188"/>
      <c r="D147" s="189"/>
      <c r="E147" s="188"/>
      <c r="F147" s="188"/>
    </row>
    <row r="148" spans="1:6" ht="12.75">
      <c r="A148" s="188"/>
      <c r="B148" s="188"/>
      <c r="C148" s="188"/>
      <c r="D148" s="189"/>
      <c r="E148" s="188"/>
      <c r="F148" s="188"/>
    </row>
    <row r="149" spans="1:6" ht="12.75">
      <c r="A149" s="188"/>
      <c r="B149" s="188"/>
      <c r="C149" s="188"/>
      <c r="D149" s="189"/>
      <c r="E149" s="188"/>
      <c r="F149" s="188"/>
    </row>
    <row r="150" spans="1:6" ht="12.75">
      <c r="A150" s="188"/>
      <c r="B150" s="188"/>
      <c r="C150" s="188"/>
      <c r="D150" s="189"/>
      <c r="E150" s="188"/>
      <c r="F150" s="188"/>
    </row>
    <row r="151" spans="1:6" ht="12.75">
      <c r="A151" s="188"/>
      <c r="B151" s="188"/>
      <c r="C151" s="188"/>
      <c r="D151" s="189"/>
      <c r="E151" s="188"/>
      <c r="F151" s="188"/>
    </row>
    <row r="152" spans="1:6" ht="12.75">
      <c r="A152" s="188"/>
      <c r="B152" s="188"/>
      <c r="C152" s="188"/>
      <c r="D152" s="189"/>
      <c r="E152" s="188"/>
      <c r="F152" s="188"/>
    </row>
    <row r="153" spans="1:6" ht="12.75">
      <c r="A153" s="188"/>
      <c r="B153" s="188"/>
      <c r="C153" s="188"/>
      <c r="D153" s="189"/>
      <c r="E153" s="188"/>
      <c r="F153" s="188"/>
    </row>
    <row r="154" spans="1:6" ht="12.75">
      <c r="A154" s="188"/>
      <c r="B154" s="188"/>
      <c r="C154" s="188"/>
      <c r="D154" s="189"/>
      <c r="E154" s="188"/>
      <c r="F154" s="188"/>
    </row>
    <row r="155" spans="1:6" ht="12.75">
      <c r="A155" s="188"/>
      <c r="B155" s="188"/>
      <c r="C155" s="188"/>
      <c r="D155" s="189"/>
      <c r="E155" s="188"/>
      <c r="F155" s="188"/>
    </row>
    <row r="156" spans="1:6" ht="12.75">
      <c r="A156" s="188"/>
      <c r="B156" s="188"/>
      <c r="C156" s="188"/>
      <c r="D156" s="189"/>
      <c r="E156" s="188"/>
      <c r="F156" s="188"/>
    </row>
    <row r="157" spans="1:6" ht="12.75">
      <c r="A157" s="188"/>
      <c r="B157" s="188"/>
      <c r="C157" s="188"/>
      <c r="D157" s="189"/>
      <c r="E157" s="188"/>
      <c r="F157" s="188"/>
    </row>
    <row r="158" spans="1:6" ht="12.75">
      <c r="A158" s="188"/>
      <c r="B158" s="188"/>
      <c r="C158" s="188"/>
      <c r="D158" s="189"/>
      <c r="E158" s="188"/>
      <c r="F158" s="188"/>
    </row>
    <row r="159" spans="1:6" ht="12.75">
      <c r="A159" s="188"/>
      <c r="B159" s="188"/>
      <c r="C159" s="188"/>
      <c r="D159" s="189"/>
      <c r="E159" s="188"/>
      <c r="F159" s="188"/>
    </row>
    <row r="160" spans="1:6" ht="12.75">
      <c r="A160" s="188"/>
      <c r="B160" s="188"/>
      <c r="C160" s="188"/>
      <c r="D160" s="189"/>
      <c r="E160" s="188"/>
      <c r="F160" s="188"/>
    </row>
    <row r="161" spans="1:6" ht="12.75">
      <c r="A161" s="188"/>
      <c r="B161" s="188"/>
      <c r="C161" s="188"/>
      <c r="D161" s="189"/>
      <c r="E161" s="188"/>
      <c r="F161" s="188"/>
    </row>
    <row r="162" spans="1:6" ht="12.75">
      <c r="A162" s="188"/>
      <c r="B162" s="188"/>
      <c r="C162" s="188"/>
      <c r="D162" s="189"/>
      <c r="E162" s="188"/>
      <c r="F162" s="188"/>
    </row>
    <row r="163" spans="1:6" ht="12.75">
      <c r="A163" s="188"/>
      <c r="B163" s="188"/>
      <c r="C163" s="188"/>
      <c r="D163" s="189"/>
      <c r="E163" s="188"/>
      <c r="F163" s="188"/>
    </row>
    <row r="164" spans="1:6" ht="12.75">
      <c r="A164" s="188"/>
      <c r="B164" s="188"/>
      <c r="C164" s="188"/>
      <c r="D164" s="189"/>
      <c r="E164" s="188"/>
      <c r="F164" s="188"/>
    </row>
    <row r="165" spans="1:6" ht="12.75">
      <c r="A165" s="188"/>
      <c r="B165" s="188"/>
      <c r="C165" s="188"/>
      <c r="D165" s="189"/>
      <c r="E165" s="188"/>
      <c r="F165" s="188"/>
    </row>
    <row r="166" spans="1:6" ht="12.75">
      <c r="A166" s="188"/>
      <c r="B166" s="188"/>
      <c r="C166" s="188"/>
      <c r="D166" s="189"/>
      <c r="E166" s="188"/>
      <c r="F166" s="188"/>
    </row>
    <row r="167" spans="1:6" ht="12.75">
      <c r="A167" s="188"/>
      <c r="B167" s="188"/>
      <c r="C167" s="188"/>
      <c r="D167" s="189"/>
      <c r="E167" s="188"/>
      <c r="F167" s="188"/>
    </row>
    <row r="168" spans="1:6" ht="12.75">
      <c r="A168" s="188"/>
      <c r="B168" s="188"/>
      <c r="C168" s="188"/>
      <c r="D168" s="189"/>
      <c r="E168" s="188"/>
      <c r="F168" s="188"/>
    </row>
    <row r="169" spans="1:6" ht="12.75">
      <c r="A169" s="188"/>
      <c r="B169" s="188"/>
      <c r="C169" s="188"/>
      <c r="D169" s="189"/>
      <c r="E169" s="188"/>
      <c r="F169" s="188"/>
    </row>
    <row r="170" spans="1:6" ht="12.75">
      <c r="A170" s="188"/>
      <c r="B170" s="188"/>
      <c r="C170" s="188"/>
      <c r="D170" s="189"/>
      <c r="E170" s="188"/>
      <c r="F170" s="188"/>
    </row>
    <row r="171" spans="1:6" ht="12.75">
      <c r="A171" s="188"/>
      <c r="B171" s="188"/>
      <c r="C171" s="188"/>
      <c r="D171" s="189"/>
      <c r="E171" s="188"/>
      <c r="F171" s="188"/>
    </row>
    <row r="172" spans="1:6" ht="12.75">
      <c r="A172" s="188"/>
      <c r="B172" s="188"/>
      <c r="C172" s="188"/>
      <c r="D172" s="189"/>
      <c r="E172" s="188"/>
      <c r="F172" s="188"/>
    </row>
    <row r="173" spans="1:6" ht="12.75">
      <c r="A173" s="188"/>
      <c r="B173" s="188"/>
      <c r="C173" s="188"/>
      <c r="D173" s="189"/>
      <c r="E173" s="188"/>
      <c r="F173" s="188"/>
    </row>
    <row r="174" spans="1:6" ht="12.75">
      <c r="A174" s="188"/>
      <c r="B174" s="188"/>
      <c r="C174" s="188"/>
      <c r="D174" s="189"/>
      <c r="E174" s="188"/>
      <c r="F174" s="188"/>
    </row>
    <row r="175" spans="1:6" ht="12.75">
      <c r="A175" s="188"/>
      <c r="B175" s="188"/>
      <c r="C175" s="188"/>
      <c r="D175" s="189"/>
      <c r="E175" s="188"/>
      <c r="F175" s="188"/>
    </row>
    <row r="176" spans="1:6" ht="12.75">
      <c r="A176" s="188"/>
      <c r="B176" s="188"/>
      <c r="C176" s="188"/>
      <c r="D176" s="189"/>
      <c r="E176" s="188"/>
      <c r="F176" s="188"/>
    </row>
    <row r="177" spans="1:6" ht="12.75">
      <c r="A177" s="188"/>
      <c r="B177" s="188"/>
      <c r="C177" s="188"/>
      <c r="D177" s="189"/>
      <c r="E177" s="188"/>
      <c r="F177" s="188"/>
    </row>
    <row r="178" spans="1:6" ht="12.75">
      <c r="A178" s="188"/>
      <c r="B178" s="188"/>
      <c r="C178" s="188"/>
      <c r="D178" s="189"/>
      <c r="E178" s="188"/>
      <c r="F178" s="188"/>
    </row>
    <row r="179" spans="1:6" ht="12.75">
      <c r="A179" s="188"/>
      <c r="B179" s="188"/>
      <c r="C179" s="188"/>
      <c r="D179" s="189"/>
      <c r="E179" s="188"/>
      <c r="F179" s="188"/>
    </row>
    <row r="180" spans="1:6" ht="12.75">
      <c r="A180" s="188"/>
      <c r="B180" s="188"/>
      <c r="C180" s="188"/>
      <c r="D180" s="189"/>
      <c r="E180" s="188"/>
      <c r="F180" s="188"/>
    </row>
    <row r="181" spans="1:6" ht="12.75">
      <c r="A181" s="188"/>
      <c r="B181" s="188"/>
      <c r="C181" s="188"/>
      <c r="D181" s="189"/>
      <c r="E181" s="188"/>
      <c r="F181" s="188"/>
    </row>
    <row r="182" spans="1:6" ht="12.75">
      <c r="A182" s="188"/>
      <c r="B182" s="188"/>
      <c r="C182" s="188"/>
      <c r="D182" s="189"/>
      <c r="E182" s="188"/>
      <c r="F182" s="188"/>
    </row>
    <row r="183" spans="1:6" ht="12.75">
      <c r="A183" s="188"/>
      <c r="B183" s="188"/>
      <c r="C183" s="188"/>
      <c r="D183" s="189"/>
      <c r="E183" s="188"/>
      <c r="F183" s="188"/>
    </row>
    <row r="184" spans="1:6" ht="12.75">
      <c r="A184" s="188"/>
      <c r="B184" s="188"/>
      <c r="C184" s="188"/>
      <c r="D184" s="189"/>
      <c r="E184" s="188"/>
      <c r="F184" s="188"/>
    </row>
    <row r="185" spans="1:6" ht="12.75">
      <c r="A185" s="188"/>
      <c r="B185" s="188"/>
      <c r="C185" s="188"/>
      <c r="D185" s="189"/>
      <c r="E185" s="188"/>
      <c r="F185" s="188"/>
    </row>
    <row r="186" spans="1:6" ht="12.75">
      <c r="A186" s="188"/>
      <c r="B186" s="188"/>
      <c r="C186" s="188"/>
      <c r="D186" s="189"/>
      <c r="E186" s="188"/>
      <c r="F186" s="188"/>
    </row>
    <row r="187" spans="1:6" ht="12.75">
      <c r="A187" s="188"/>
      <c r="B187" s="188"/>
      <c r="C187" s="188"/>
      <c r="D187" s="189"/>
      <c r="E187" s="188"/>
      <c r="F187" s="188"/>
    </row>
    <row r="188" spans="1:6" ht="12.75">
      <c r="A188" s="188"/>
      <c r="B188" s="188"/>
      <c r="C188" s="188"/>
      <c r="D188" s="189"/>
      <c r="E188" s="188"/>
      <c r="F188" s="188"/>
    </row>
    <row r="189" spans="1:6" ht="12.75">
      <c r="A189" s="188"/>
      <c r="B189" s="188"/>
      <c r="C189" s="188"/>
      <c r="D189" s="189"/>
      <c r="E189" s="188"/>
      <c r="F189" s="188"/>
    </row>
    <row r="190" spans="1:6" ht="12.75">
      <c r="A190" s="188"/>
      <c r="B190" s="188"/>
      <c r="C190" s="188"/>
      <c r="D190" s="189"/>
      <c r="E190" s="188"/>
      <c r="F190" s="188"/>
    </row>
    <row r="191" spans="1:6" ht="12.75">
      <c r="A191" s="188"/>
      <c r="B191" s="188"/>
      <c r="C191" s="188"/>
      <c r="D191" s="189"/>
      <c r="E191" s="188"/>
      <c r="F191" s="188"/>
    </row>
    <row r="192" spans="1:6" ht="12.75">
      <c r="A192" s="188"/>
      <c r="B192" s="188"/>
      <c r="C192" s="188"/>
      <c r="D192" s="189"/>
      <c r="E192" s="188"/>
      <c r="F192" s="188"/>
    </row>
    <row r="193" spans="1:6" ht="12.75">
      <c r="A193" s="188"/>
      <c r="B193" s="188"/>
      <c r="C193" s="188"/>
      <c r="D193" s="189"/>
      <c r="E193" s="188"/>
      <c r="F193" s="188"/>
    </row>
    <row r="194" spans="1:6" ht="12.75">
      <c r="A194" s="188"/>
      <c r="B194" s="188"/>
      <c r="C194" s="188"/>
      <c r="D194" s="189"/>
      <c r="E194" s="188"/>
      <c r="F194" s="188"/>
    </row>
    <row r="195" spans="1:6" ht="12.75">
      <c r="A195" s="188"/>
      <c r="B195" s="188"/>
      <c r="C195" s="188"/>
      <c r="D195" s="189"/>
      <c r="E195" s="188"/>
      <c r="F195" s="188"/>
    </row>
    <row r="196" spans="1:6" ht="12.75">
      <c r="A196" s="188"/>
      <c r="B196" s="188"/>
      <c r="C196" s="188"/>
      <c r="D196" s="189"/>
      <c r="E196" s="188"/>
      <c r="F196" s="188"/>
    </row>
    <row r="197" spans="1:6" ht="12.75">
      <c r="A197" s="188"/>
      <c r="B197" s="188"/>
      <c r="C197" s="188"/>
      <c r="D197" s="189"/>
      <c r="E197" s="188"/>
      <c r="F197" s="188"/>
    </row>
    <row r="198" spans="1:6" ht="12.75">
      <c r="A198" s="188"/>
      <c r="B198" s="188"/>
      <c r="C198" s="188"/>
      <c r="D198" s="189"/>
      <c r="E198" s="188"/>
      <c r="F198" s="188"/>
    </row>
    <row r="199" spans="1:6" ht="12.75">
      <c r="A199" s="188"/>
      <c r="B199" s="188"/>
      <c r="C199" s="188"/>
      <c r="D199" s="189"/>
      <c r="E199" s="188"/>
      <c r="F199" s="188"/>
    </row>
    <row r="200" spans="1:6" ht="12.75">
      <c r="A200" s="188"/>
      <c r="B200" s="188"/>
      <c r="C200" s="188"/>
      <c r="D200" s="189"/>
      <c r="E200" s="188"/>
      <c r="F200" s="188"/>
    </row>
    <row r="201" spans="1:6" ht="12.75">
      <c r="A201" s="188"/>
      <c r="B201" s="188"/>
      <c r="C201" s="188"/>
      <c r="D201" s="189"/>
      <c r="E201" s="188"/>
      <c r="F201" s="188"/>
    </row>
    <row r="202" spans="1:6" ht="12.75">
      <c r="A202" s="188"/>
      <c r="B202" s="188"/>
      <c r="C202" s="188"/>
      <c r="D202" s="189"/>
      <c r="E202" s="188"/>
      <c r="F202" s="188"/>
    </row>
    <row r="203" spans="1:6" ht="12.75">
      <c r="A203" s="188"/>
      <c r="B203" s="188"/>
      <c r="C203" s="188"/>
      <c r="D203" s="189"/>
      <c r="E203" s="188"/>
      <c r="F203" s="188"/>
    </row>
    <row r="204" spans="1:6" ht="12.75">
      <c r="A204" s="188"/>
      <c r="B204" s="188"/>
      <c r="C204" s="188"/>
      <c r="D204" s="189"/>
      <c r="E204" s="188"/>
      <c r="F204" s="188"/>
    </row>
    <row r="205" spans="1:6" ht="12.75">
      <c r="A205" s="188"/>
      <c r="B205" s="188"/>
      <c r="C205" s="188"/>
      <c r="D205" s="189"/>
      <c r="E205" s="188"/>
      <c r="F205" s="188"/>
    </row>
    <row r="206" spans="1:6" ht="12.75">
      <c r="A206" s="188"/>
      <c r="B206" s="188"/>
      <c r="C206" s="188"/>
      <c r="D206" s="189"/>
      <c r="E206" s="188"/>
      <c r="F206" s="188"/>
    </row>
    <row r="207" spans="1:6" ht="12.75">
      <c r="A207" s="188"/>
      <c r="B207" s="188"/>
      <c r="C207" s="188"/>
      <c r="D207" s="189"/>
      <c r="E207" s="188"/>
      <c r="F207" s="188"/>
    </row>
    <row r="208" spans="1:6" ht="12.75">
      <c r="A208" s="188"/>
      <c r="B208" s="188"/>
      <c r="C208" s="188"/>
      <c r="D208" s="189"/>
      <c r="E208" s="188"/>
      <c r="F208" s="188"/>
    </row>
    <row r="209" spans="1:6" ht="12.75">
      <c r="A209" s="188"/>
      <c r="B209" s="188"/>
      <c r="C209" s="188"/>
      <c r="D209" s="189"/>
      <c r="E209" s="188"/>
      <c r="F209" s="188"/>
    </row>
    <row r="210" spans="1:6" ht="12.75">
      <c r="A210" s="188"/>
      <c r="B210" s="188"/>
      <c r="C210" s="188"/>
      <c r="D210" s="189"/>
      <c r="E210" s="188"/>
      <c r="F210" s="188"/>
    </row>
    <row r="211" spans="1:6" ht="12.75">
      <c r="A211" s="188"/>
      <c r="B211" s="188"/>
      <c r="C211" s="188"/>
      <c r="D211" s="189"/>
      <c r="E211" s="188"/>
      <c r="F211" s="188"/>
    </row>
    <row r="212" spans="1:6" ht="12.75">
      <c r="A212" s="188"/>
      <c r="B212" s="188"/>
      <c r="C212" s="188"/>
      <c r="D212" s="189"/>
      <c r="E212" s="188"/>
      <c r="F212" s="188"/>
    </row>
    <row r="213" spans="1:6" ht="12.75">
      <c r="A213" s="188"/>
      <c r="B213" s="188"/>
      <c r="C213" s="188"/>
      <c r="D213" s="189"/>
      <c r="E213" s="188"/>
      <c r="F213" s="188"/>
    </row>
    <row r="214" spans="1:6" ht="12.75">
      <c r="A214" s="188"/>
      <c r="B214" s="188"/>
      <c r="C214" s="188"/>
      <c r="D214" s="189"/>
      <c r="E214" s="188"/>
      <c r="F214" s="188"/>
    </row>
    <row r="215" spans="1:6" ht="12.75">
      <c r="A215" s="188"/>
      <c r="B215" s="188"/>
      <c r="C215" s="188"/>
      <c r="D215" s="189"/>
      <c r="E215" s="188"/>
      <c r="F215" s="188"/>
    </row>
    <row r="216" spans="1:6" ht="12.75">
      <c r="A216" s="188"/>
      <c r="B216" s="188"/>
      <c r="C216" s="188"/>
      <c r="D216" s="189"/>
      <c r="E216" s="188"/>
      <c r="F216" s="188"/>
    </row>
    <row r="217" spans="1:6" ht="12.75">
      <c r="A217" s="188"/>
      <c r="B217" s="188"/>
      <c r="C217" s="188"/>
      <c r="D217" s="189"/>
      <c r="E217" s="188"/>
      <c r="F217" s="188"/>
    </row>
    <row r="218" spans="1:6" ht="12.75">
      <c r="A218" s="188"/>
      <c r="B218" s="188"/>
      <c r="C218" s="188"/>
      <c r="D218" s="189"/>
      <c r="E218" s="188"/>
      <c r="F218" s="188"/>
    </row>
    <row r="219" spans="1:6" ht="12.75">
      <c r="A219" s="188"/>
      <c r="B219" s="188"/>
      <c r="C219" s="188"/>
      <c r="D219" s="189"/>
      <c r="E219" s="188"/>
      <c r="F219" s="188"/>
    </row>
    <row r="220" spans="1:6" ht="12.75">
      <c r="A220" s="188"/>
      <c r="B220" s="188"/>
      <c r="C220" s="188"/>
      <c r="D220" s="189"/>
      <c r="E220" s="188"/>
      <c r="F220" s="188"/>
    </row>
    <row r="221" spans="1:6" ht="12.75">
      <c r="A221" s="188"/>
      <c r="B221" s="188"/>
      <c r="C221" s="188"/>
      <c r="D221" s="189"/>
      <c r="E221" s="188"/>
      <c r="F221" s="188"/>
    </row>
    <row r="222" spans="1:6" ht="12.75">
      <c r="A222" s="188"/>
      <c r="B222" s="188"/>
      <c r="C222" s="188"/>
      <c r="D222" s="189"/>
      <c r="E222" s="188"/>
      <c r="F222" s="188"/>
    </row>
    <row r="223" spans="1:6" ht="12.75">
      <c r="A223" s="188"/>
      <c r="B223" s="188"/>
      <c r="C223" s="188"/>
      <c r="D223" s="189"/>
      <c r="E223" s="188"/>
      <c r="F223" s="188"/>
    </row>
    <row r="224" spans="1:6" ht="12.75">
      <c r="A224" s="188"/>
      <c r="B224" s="188"/>
      <c r="C224" s="188"/>
      <c r="D224" s="189"/>
      <c r="E224" s="188"/>
      <c r="F224" s="188"/>
    </row>
    <row r="225" spans="1:6" ht="12.75">
      <c r="A225" s="188"/>
      <c r="B225" s="188"/>
      <c r="C225" s="188"/>
      <c r="D225" s="189"/>
      <c r="E225" s="188"/>
      <c r="F225" s="188"/>
    </row>
    <row r="226" spans="1:6" ht="12.75">
      <c r="A226" s="188"/>
      <c r="B226" s="188"/>
      <c r="C226" s="188"/>
      <c r="D226" s="189"/>
      <c r="E226" s="188"/>
      <c r="F226" s="188"/>
    </row>
    <row r="227" spans="1:6" ht="12.75">
      <c r="A227" s="188"/>
      <c r="B227" s="188"/>
      <c r="C227" s="188"/>
      <c r="D227" s="189"/>
      <c r="E227" s="188"/>
      <c r="F227" s="188"/>
    </row>
    <row r="228" spans="1:6" ht="12.75">
      <c r="A228" s="188"/>
      <c r="B228" s="188"/>
      <c r="C228" s="188"/>
      <c r="D228" s="189"/>
      <c r="E228" s="188"/>
      <c r="F228" s="188"/>
    </row>
    <row r="229" spans="1:6" ht="12.75">
      <c r="A229" s="188"/>
      <c r="B229" s="188"/>
      <c r="C229" s="188"/>
      <c r="D229" s="189"/>
      <c r="E229" s="188"/>
      <c r="F229" s="188"/>
    </row>
    <row r="230" spans="1:6" ht="12.75">
      <c r="A230" s="188"/>
      <c r="B230" s="188"/>
      <c r="C230" s="188"/>
      <c r="D230" s="189"/>
      <c r="E230" s="188"/>
      <c r="F230" s="188"/>
    </row>
    <row r="231" spans="1:6" ht="12.75">
      <c r="A231" s="188"/>
      <c r="B231" s="188"/>
      <c r="C231" s="188"/>
      <c r="D231" s="189"/>
      <c r="E231" s="188"/>
      <c r="F231" s="188"/>
    </row>
    <row r="232" spans="1:6" ht="12.75">
      <c r="A232" s="188"/>
      <c r="B232" s="188"/>
      <c r="C232" s="188"/>
      <c r="D232" s="189"/>
      <c r="E232" s="188"/>
      <c r="F232" s="188"/>
    </row>
    <row r="233" spans="1:6" ht="12.75">
      <c r="A233" s="188"/>
      <c r="B233" s="188"/>
      <c r="C233" s="188"/>
      <c r="D233" s="189"/>
      <c r="E233" s="188"/>
      <c r="F233" s="188"/>
    </row>
    <row r="234" spans="1:6" ht="12.75">
      <c r="A234" s="188"/>
      <c r="B234" s="188"/>
      <c r="C234" s="188"/>
      <c r="D234" s="189"/>
      <c r="E234" s="188"/>
      <c r="F234" s="188"/>
    </row>
    <row r="235" spans="1:6" ht="12.75">
      <c r="A235" s="188"/>
      <c r="B235" s="188"/>
      <c r="C235" s="188"/>
      <c r="D235" s="189"/>
      <c r="E235" s="188"/>
      <c r="F235" s="188"/>
    </row>
    <row r="236" spans="1:6" ht="12.75">
      <c r="A236" s="188"/>
      <c r="B236" s="188"/>
      <c r="C236" s="188"/>
      <c r="D236" s="189"/>
      <c r="E236" s="188"/>
      <c r="F236" s="188"/>
    </row>
    <row r="237" spans="1:6" ht="12.75">
      <c r="A237" s="188"/>
      <c r="B237" s="188"/>
      <c r="C237" s="188"/>
      <c r="D237" s="189"/>
      <c r="E237" s="188"/>
      <c r="F237" s="188"/>
    </row>
    <row r="238" spans="1:6" ht="12.75">
      <c r="A238" s="188"/>
      <c r="B238" s="188"/>
      <c r="C238" s="188"/>
      <c r="D238" s="189"/>
      <c r="E238" s="188"/>
      <c r="F238" s="188"/>
    </row>
    <row r="239" spans="1:6" ht="12.75">
      <c r="A239" s="188"/>
      <c r="B239" s="188"/>
      <c r="C239" s="188"/>
      <c r="D239" s="189"/>
      <c r="E239" s="188"/>
      <c r="F239" s="188"/>
    </row>
    <row r="240" spans="1:6" ht="12.75">
      <c r="A240" s="188"/>
      <c r="B240" s="188"/>
      <c r="C240" s="188"/>
      <c r="D240" s="189"/>
      <c r="E240" s="188"/>
      <c r="F240" s="188"/>
    </row>
    <row r="241" spans="1:6" ht="12.75">
      <c r="A241" s="188"/>
      <c r="B241" s="188"/>
      <c r="C241" s="188"/>
      <c r="D241" s="189"/>
      <c r="E241" s="188"/>
      <c r="F241" s="188"/>
    </row>
    <row r="242" spans="1:6" ht="12.75">
      <c r="A242" s="188"/>
      <c r="B242" s="188"/>
      <c r="C242" s="188"/>
      <c r="D242" s="189"/>
      <c r="E242" s="188"/>
      <c r="F242" s="188"/>
    </row>
    <row r="243" spans="1:6" ht="12.75">
      <c r="A243" s="188"/>
      <c r="B243" s="188"/>
      <c r="C243" s="188"/>
      <c r="D243" s="189"/>
      <c r="E243" s="188"/>
      <c r="F243" s="188"/>
    </row>
    <row r="244" spans="1:6" ht="12.75">
      <c r="A244" s="188"/>
      <c r="B244" s="188"/>
      <c r="C244" s="188"/>
      <c r="D244" s="189"/>
      <c r="E244" s="188"/>
      <c r="F244" s="188"/>
    </row>
    <row r="245" spans="1:6" ht="12.75">
      <c r="A245" s="188"/>
      <c r="B245" s="188"/>
      <c r="C245" s="188"/>
      <c r="D245" s="189"/>
      <c r="E245" s="188"/>
      <c r="F245" s="188"/>
    </row>
    <row r="246" spans="1:6" ht="12.75">
      <c r="A246" s="188"/>
      <c r="B246" s="188"/>
      <c r="C246" s="188"/>
      <c r="D246" s="189"/>
      <c r="E246" s="188"/>
      <c r="F246" s="188"/>
    </row>
    <row r="247" spans="1:6" ht="12.75">
      <c r="A247" s="188"/>
      <c r="B247" s="188"/>
      <c r="C247" s="188"/>
      <c r="D247" s="189"/>
      <c r="E247" s="188"/>
      <c r="F247" s="188"/>
    </row>
    <row r="248" spans="1:6" ht="12.75">
      <c r="A248" s="188"/>
      <c r="B248" s="188"/>
      <c r="C248" s="188"/>
      <c r="D248" s="189"/>
      <c r="E248" s="188"/>
      <c r="F248" s="188"/>
    </row>
    <row r="249" spans="1:6" ht="12.75">
      <c r="A249" s="188"/>
      <c r="B249" s="188"/>
      <c r="C249" s="188"/>
      <c r="D249" s="189"/>
      <c r="E249" s="188"/>
      <c r="F249" s="188"/>
    </row>
    <row r="250" spans="1:6" ht="12.75">
      <c r="A250" s="188"/>
      <c r="B250" s="188"/>
      <c r="C250" s="188"/>
      <c r="D250" s="189"/>
      <c r="E250" s="188"/>
      <c r="F250" s="188"/>
    </row>
    <row r="251" spans="1:6" ht="12.75">
      <c r="A251" s="188"/>
      <c r="B251" s="188"/>
      <c r="C251" s="188"/>
      <c r="D251" s="189"/>
      <c r="E251" s="188"/>
      <c r="F251" s="188"/>
    </row>
    <row r="252" spans="1:6" ht="12.75">
      <c r="A252" s="188"/>
      <c r="B252" s="188"/>
      <c r="C252" s="188"/>
      <c r="D252" s="189"/>
      <c r="E252" s="188"/>
      <c r="F252" s="188"/>
    </row>
    <row r="253" spans="1:6" ht="12.75">
      <c r="A253" s="188"/>
      <c r="B253" s="188"/>
      <c r="C253" s="188"/>
      <c r="D253" s="189"/>
      <c r="E253" s="188"/>
      <c r="F253" s="188"/>
    </row>
    <row r="254" spans="1:6" ht="12.75">
      <c r="A254" s="188"/>
      <c r="B254" s="188"/>
      <c r="C254" s="188"/>
      <c r="D254" s="189"/>
      <c r="E254" s="188"/>
      <c r="F254" s="188"/>
    </row>
    <row r="255" spans="1:6" ht="12.75">
      <c r="A255" s="188"/>
      <c r="B255" s="188"/>
      <c r="C255" s="188"/>
      <c r="D255" s="189"/>
      <c r="E255" s="188"/>
      <c r="F255" s="188"/>
    </row>
    <row r="256" spans="1:6" ht="12.75">
      <c r="A256" s="188"/>
      <c r="B256" s="188"/>
      <c r="C256" s="188"/>
      <c r="D256" s="189"/>
      <c r="E256" s="188"/>
      <c r="F256" s="188"/>
    </row>
    <row r="257" spans="1:6" ht="12.75">
      <c r="A257" s="188"/>
      <c r="B257" s="188"/>
      <c r="C257" s="188"/>
      <c r="D257" s="189"/>
      <c r="E257" s="188"/>
      <c r="F257" s="188"/>
    </row>
    <row r="258" spans="1:6" ht="12.75">
      <c r="A258" s="188"/>
      <c r="B258" s="188"/>
      <c r="C258" s="188"/>
      <c r="D258" s="189"/>
      <c r="E258" s="188"/>
      <c r="F258" s="188"/>
    </row>
    <row r="259" spans="1:6" ht="12.75">
      <c r="A259" s="188"/>
      <c r="B259" s="188"/>
      <c r="C259" s="188"/>
      <c r="D259" s="189"/>
      <c r="E259" s="188"/>
      <c r="F259" s="188"/>
    </row>
    <row r="260" spans="1:6" ht="12.75">
      <c r="A260" s="188"/>
      <c r="B260" s="188"/>
      <c r="C260" s="188"/>
      <c r="D260" s="189"/>
      <c r="E260" s="188"/>
      <c r="F260" s="188"/>
    </row>
    <row r="261" spans="1:6" ht="12.75">
      <c r="A261" s="188"/>
      <c r="B261" s="188"/>
      <c r="C261" s="188"/>
      <c r="D261" s="189"/>
      <c r="E261" s="188"/>
      <c r="F261" s="188"/>
    </row>
    <row r="262" spans="1:6" ht="12.75">
      <c r="A262" s="188"/>
      <c r="B262" s="188"/>
      <c r="C262" s="188"/>
      <c r="D262" s="189"/>
      <c r="E262" s="188"/>
      <c r="F262" s="188"/>
    </row>
    <row r="263" spans="1:6" ht="12.75">
      <c r="A263" s="188"/>
      <c r="B263" s="188"/>
      <c r="C263" s="188"/>
      <c r="D263" s="189"/>
      <c r="E263" s="188"/>
      <c r="F263" s="188"/>
    </row>
    <row r="264" spans="1:6" ht="12.75">
      <c r="A264" s="188"/>
      <c r="B264" s="188"/>
      <c r="C264" s="188"/>
      <c r="D264" s="189"/>
      <c r="E264" s="188"/>
      <c r="F264" s="188"/>
    </row>
    <row r="265" spans="1:6" ht="12.75">
      <c r="A265" s="188"/>
      <c r="B265" s="188"/>
      <c r="C265" s="188"/>
      <c r="D265" s="189"/>
      <c r="E265" s="188"/>
      <c r="F265" s="188"/>
    </row>
    <row r="266" spans="1:6" ht="12.75">
      <c r="A266" s="188"/>
      <c r="B266" s="188"/>
      <c r="C266" s="188"/>
      <c r="D266" s="189"/>
      <c r="E266" s="188"/>
      <c r="F266" s="188"/>
    </row>
    <row r="267" spans="1:6" ht="12.75">
      <c r="A267" s="188"/>
      <c r="B267" s="188"/>
      <c r="C267" s="188"/>
      <c r="D267" s="189"/>
      <c r="E267" s="188"/>
      <c r="F267" s="188"/>
    </row>
    <row r="268" spans="1:6" ht="12.75">
      <c r="A268" s="188"/>
      <c r="B268" s="188"/>
      <c r="C268" s="188"/>
      <c r="D268" s="189"/>
      <c r="E268" s="188"/>
      <c r="F268" s="188"/>
    </row>
    <row r="269" spans="1:6" ht="12.75">
      <c r="A269" s="188"/>
      <c r="B269" s="188"/>
      <c r="C269" s="188"/>
      <c r="D269" s="189"/>
      <c r="E269" s="188"/>
      <c r="F269" s="188"/>
    </row>
    <row r="270" spans="1:6" ht="12.75">
      <c r="A270" s="188"/>
      <c r="B270" s="188"/>
      <c r="C270" s="188"/>
      <c r="D270" s="189"/>
      <c r="E270" s="188"/>
      <c r="F270" s="188"/>
    </row>
    <row r="271" spans="1:6" ht="12.75">
      <c r="A271" s="188"/>
      <c r="B271" s="188"/>
      <c r="C271" s="188"/>
      <c r="D271" s="189"/>
      <c r="E271" s="188"/>
      <c r="F271" s="188"/>
    </row>
    <row r="272" spans="1:6" ht="12.75">
      <c r="A272" s="188"/>
      <c r="B272" s="188"/>
      <c r="C272" s="188"/>
      <c r="D272" s="189"/>
      <c r="E272" s="188"/>
      <c r="F272" s="188"/>
    </row>
    <row r="273" spans="1:6" ht="12.75">
      <c r="A273" s="188"/>
      <c r="B273" s="188"/>
      <c r="C273" s="188"/>
      <c r="D273" s="189"/>
      <c r="E273" s="188"/>
      <c r="F273" s="188"/>
    </row>
    <row r="274" spans="1:6" ht="12.75">
      <c r="A274" s="188"/>
      <c r="B274" s="188"/>
      <c r="C274" s="188"/>
      <c r="D274" s="189"/>
      <c r="E274" s="188"/>
      <c r="F274" s="188"/>
    </row>
    <row r="275" spans="1:6" ht="12.75">
      <c r="A275" s="188"/>
      <c r="B275" s="188"/>
      <c r="C275" s="188"/>
      <c r="D275" s="189"/>
      <c r="E275" s="188"/>
      <c r="F275" s="188"/>
    </row>
    <row r="276" spans="1:6" ht="12.75">
      <c r="A276" s="188"/>
      <c r="B276" s="188"/>
      <c r="C276" s="188"/>
      <c r="D276" s="189"/>
      <c r="E276" s="188"/>
      <c r="F276" s="188"/>
    </row>
    <row r="277" spans="1:6" ht="12.75">
      <c r="A277" s="188"/>
      <c r="B277" s="188"/>
      <c r="C277" s="188"/>
      <c r="D277" s="189"/>
      <c r="E277" s="188"/>
      <c r="F277" s="188"/>
    </row>
    <row r="278" spans="1:6" ht="12.75">
      <c r="A278" s="188"/>
      <c r="B278" s="188"/>
      <c r="C278" s="188"/>
      <c r="D278" s="189"/>
      <c r="E278" s="188"/>
      <c r="F278" s="188"/>
    </row>
    <row r="279" spans="1:6" ht="12.75">
      <c r="A279" s="188"/>
      <c r="B279" s="188"/>
      <c r="C279" s="188"/>
      <c r="D279" s="189"/>
      <c r="E279" s="188"/>
      <c r="F279" s="188"/>
    </row>
    <row r="280" spans="1:6" ht="12.75">
      <c r="A280" s="188"/>
      <c r="B280" s="188"/>
      <c r="C280" s="188"/>
      <c r="D280" s="189"/>
      <c r="E280" s="188"/>
      <c r="F280" s="188"/>
    </row>
    <row r="281" spans="1:6" ht="12.75">
      <c r="A281" s="188"/>
      <c r="B281" s="188"/>
      <c r="C281" s="188"/>
      <c r="D281" s="189"/>
      <c r="E281" s="188"/>
      <c r="F281" s="188"/>
    </row>
    <row r="282" spans="1:6" ht="12.75">
      <c r="A282" s="188"/>
      <c r="B282" s="188"/>
      <c r="C282" s="188"/>
      <c r="D282" s="189"/>
      <c r="E282" s="188"/>
      <c r="F282" s="188"/>
    </row>
    <row r="283" spans="1:6" ht="12.75">
      <c r="A283" s="188"/>
      <c r="B283" s="188"/>
      <c r="C283" s="188"/>
      <c r="D283" s="189"/>
      <c r="E283" s="188"/>
      <c r="F283" s="188"/>
    </row>
    <row r="284" spans="1:6" ht="12.75">
      <c r="A284" s="188"/>
      <c r="B284" s="188"/>
      <c r="C284" s="188"/>
      <c r="D284" s="189"/>
      <c r="E284" s="188"/>
      <c r="F284" s="188"/>
    </row>
    <row r="285" spans="1:6" ht="12.75">
      <c r="A285" s="188"/>
      <c r="B285" s="188"/>
      <c r="C285" s="188"/>
      <c r="D285" s="189"/>
      <c r="E285" s="188"/>
      <c r="F285" s="188"/>
    </row>
    <row r="286" spans="1:6" ht="12.75">
      <c r="A286" s="188"/>
      <c r="B286" s="188"/>
      <c r="C286" s="188"/>
      <c r="D286" s="189"/>
      <c r="E286" s="188"/>
      <c r="F286" s="188"/>
    </row>
    <row r="287" spans="1:6" ht="12.75">
      <c r="A287" s="188"/>
      <c r="B287" s="188"/>
      <c r="C287" s="188"/>
      <c r="D287" s="189"/>
      <c r="E287" s="188"/>
      <c r="F287" s="188"/>
    </row>
    <row r="288" spans="1:6" ht="12.75">
      <c r="A288" s="188"/>
      <c r="B288" s="188"/>
      <c r="C288" s="188"/>
      <c r="D288" s="189"/>
      <c r="E288" s="188"/>
      <c r="F288" s="188"/>
    </row>
    <row r="289" spans="1:6" ht="12.75">
      <c r="A289" s="188"/>
      <c r="B289" s="188"/>
      <c r="C289" s="188"/>
      <c r="D289" s="189"/>
      <c r="E289" s="188"/>
      <c r="F289" s="188"/>
    </row>
    <row r="290" spans="1:6" ht="12.75">
      <c r="A290" s="188"/>
      <c r="B290" s="188"/>
      <c r="C290" s="188"/>
      <c r="D290" s="189"/>
      <c r="E290" s="188"/>
      <c r="F290" s="188"/>
    </row>
    <row r="291" spans="1:6" ht="12.75">
      <c r="A291" s="188"/>
      <c r="B291" s="188"/>
      <c r="C291" s="188"/>
      <c r="D291" s="189"/>
      <c r="E291" s="188"/>
      <c r="F291" s="188"/>
    </row>
    <row r="292" spans="1:6" ht="12.75">
      <c r="A292" s="188"/>
      <c r="B292" s="188"/>
      <c r="C292" s="188"/>
      <c r="D292" s="189"/>
      <c r="E292" s="188"/>
      <c r="F292" s="188"/>
    </row>
    <row r="293" spans="1:6" ht="12.75">
      <c r="A293" s="188"/>
      <c r="B293" s="188"/>
      <c r="C293" s="188"/>
      <c r="D293" s="189"/>
      <c r="E293" s="188"/>
      <c r="F293" s="188"/>
    </row>
    <row r="294" spans="1:6" ht="12.75">
      <c r="A294" s="188"/>
      <c r="B294" s="188"/>
      <c r="C294" s="188"/>
      <c r="D294" s="189"/>
      <c r="E294" s="188"/>
      <c r="F294" s="188"/>
    </row>
    <row r="295" spans="1:6" ht="12.75">
      <c r="A295" s="188"/>
      <c r="B295" s="188"/>
      <c r="C295" s="188"/>
      <c r="D295" s="189"/>
      <c r="E295" s="188"/>
      <c r="F295" s="188"/>
    </row>
    <row r="296" spans="1:6" ht="12.75">
      <c r="A296" s="188"/>
      <c r="B296" s="188"/>
      <c r="C296" s="188"/>
      <c r="D296" s="189"/>
      <c r="E296" s="188"/>
      <c r="F296" s="188"/>
    </row>
    <row r="297" spans="1:6" ht="12.75">
      <c r="A297" s="188"/>
      <c r="B297" s="188"/>
      <c r="C297" s="188"/>
      <c r="D297" s="189"/>
      <c r="E297" s="188"/>
      <c r="F297" s="188"/>
    </row>
    <row r="298" spans="1:6" ht="12.75">
      <c r="A298" s="188"/>
      <c r="B298" s="188"/>
      <c r="C298" s="188"/>
      <c r="D298" s="189"/>
      <c r="E298" s="188"/>
      <c r="F298" s="188"/>
    </row>
    <row r="299" spans="1:6" ht="12.75">
      <c r="A299" s="188"/>
      <c r="B299" s="188"/>
      <c r="C299" s="188"/>
      <c r="D299" s="189"/>
      <c r="E299" s="188"/>
      <c r="F299" s="188"/>
    </row>
    <row r="300" spans="1:6" ht="12.75">
      <c r="A300" s="188"/>
      <c r="B300" s="188"/>
      <c r="C300" s="188"/>
      <c r="D300" s="189"/>
      <c r="E300" s="188"/>
      <c r="F300" s="188"/>
    </row>
    <row r="301" spans="1:6" ht="12.75">
      <c r="A301" s="188"/>
      <c r="B301" s="188"/>
      <c r="C301" s="188"/>
      <c r="D301" s="189"/>
      <c r="E301" s="188"/>
      <c r="F301" s="188"/>
    </row>
    <row r="302" spans="1:6" ht="12.75">
      <c r="A302" s="188"/>
      <c r="B302" s="188"/>
      <c r="C302" s="188"/>
      <c r="D302" s="189"/>
      <c r="E302" s="188"/>
      <c r="F302" s="188"/>
    </row>
    <row r="303" spans="1:6" ht="12.75">
      <c r="A303" s="188"/>
      <c r="B303" s="188"/>
      <c r="C303" s="188"/>
      <c r="D303" s="189"/>
      <c r="E303" s="188"/>
      <c r="F303" s="188"/>
    </row>
    <row r="304" spans="1:6" ht="12.75">
      <c r="A304" s="188"/>
      <c r="B304" s="188"/>
      <c r="C304" s="188"/>
      <c r="D304" s="189"/>
      <c r="E304" s="188"/>
      <c r="F304" s="188"/>
    </row>
    <row r="305" spans="1:6" ht="12.75">
      <c r="A305" s="188"/>
      <c r="B305" s="188"/>
      <c r="C305" s="188"/>
      <c r="D305" s="189"/>
      <c r="E305" s="188"/>
      <c r="F305" s="188"/>
    </row>
    <row r="306" spans="1:6" ht="12.75">
      <c r="A306" s="188"/>
      <c r="B306" s="188"/>
      <c r="C306" s="188"/>
      <c r="D306" s="189"/>
      <c r="E306" s="188"/>
      <c r="F306" s="188"/>
    </row>
    <row r="307" spans="1:6" ht="12.75">
      <c r="A307" s="188"/>
      <c r="B307" s="188"/>
      <c r="C307" s="188"/>
      <c r="D307" s="189"/>
      <c r="E307" s="188"/>
      <c r="F307" s="188"/>
    </row>
    <row r="308" spans="1:6" ht="12.75">
      <c r="A308" s="188"/>
      <c r="B308" s="188"/>
      <c r="C308" s="188"/>
      <c r="D308" s="189"/>
      <c r="E308" s="188"/>
      <c r="F308" s="188"/>
    </row>
    <row r="309" spans="1:6" ht="12.75">
      <c r="A309" s="188"/>
      <c r="B309" s="188"/>
      <c r="C309" s="188"/>
      <c r="D309" s="189"/>
      <c r="E309" s="188"/>
      <c r="F309" s="188"/>
    </row>
    <row r="310" spans="1:6" ht="12.75">
      <c r="A310" s="188"/>
      <c r="B310" s="188"/>
      <c r="C310" s="188"/>
      <c r="D310" s="189"/>
      <c r="E310" s="188"/>
      <c r="F310" s="188"/>
    </row>
    <row r="311" spans="1:6" ht="12.75">
      <c r="A311" s="188"/>
      <c r="B311" s="188"/>
      <c r="C311" s="188"/>
      <c r="D311" s="189"/>
      <c r="E311" s="188"/>
      <c r="F311" s="188"/>
    </row>
    <row r="312" spans="1:6" ht="12.75">
      <c r="A312" s="188"/>
      <c r="B312" s="188"/>
      <c r="C312" s="188"/>
      <c r="D312" s="189"/>
      <c r="E312" s="188"/>
      <c r="F312" s="188"/>
    </row>
    <row r="313" spans="1:6" ht="12.75">
      <c r="A313" s="188"/>
      <c r="B313" s="188"/>
      <c r="C313" s="188"/>
      <c r="D313" s="189"/>
      <c r="E313" s="188"/>
      <c r="F313" s="188"/>
    </row>
    <row r="314" spans="1:6" ht="12.75">
      <c r="A314" s="188"/>
      <c r="B314" s="188"/>
      <c r="C314" s="188"/>
      <c r="D314" s="189"/>
      <c r="E314" s="188"/>
      <c r="F314" s="188"/>
    </row>
    <row r="315" spans="1:6" ht="12.75">
      <c r="A315" s="188"/>
      <c r="B315" s="188"/>
      <c r="C315" s="188"/>
      <c r="D315" s="189"/>
      <c r="E315" s="188"/>
      <c r="F315" s="188"/>
    </row>
    <row r="316" spans="1:6" ht="12.75">
      <c r="A316" s="188"/>
      <c r="B316" s="188"/>
      <c r="C316" s="188"/>
      <c r="D316" s="189"/>
      <c r="E316" s="188"/>
      <c r="F316" s="188"/>
    </row>
    <row r="317" spans="1:6" ht="12.75">
      <c r="A317" s="188"/>
      <c r="B317" s="188"/>
      <c r="C317" s="188"/>
      <c r="D317" s="189"/>
      <c r="E317" s="188"/>
      <c r="F317" s="188"/>
    </row>
    <row r="318" spans="1:6" ht="12.75">
      <c r="A318" s="188"/>
      <c r="B318" s="188"/>
      <c r="C318" s="188"/>
      <c r="D318" s="189"/>
      <c r="E318" s="188"/>
      <c r="F318" s="188"/>
    </row>
    <row r="319" spans="1:6" ht="12.75">
      <c r="A319" s="188"/>
      <c r="B319" s="188"/>
      <c r="C319" s="188"/>
      <c r="D319" s="189"/>
      <c r="E319" s="188"/>
      <c r="F319" s="188"/>
    </row>
    <row r="320" spans="1:6" ht="12.75">
      <c r="A320" s="188"/>
      <c r="B320" s="188"/>
      <c r="C320" s="188"/>
      <c r="D320" s="189"/>
      <c r="E320" s="188"/>
      <c r="F320" s="188"/>
    </row>
    <row r="321" spans="1:6" ht="12.75">
      <c r="A321" s="188"/>
      <c r="B321" s="188"/>
      <c r="C321" s="188"/>
      <c r="D321" s="189"/>
      <c r="E321" s="188"/>
      <c r="F321" s="188"/>
    </row>
    <row r="322" spans="1:6" ht="12.75">
      <c r="A322" s="188"/>
      <c r="B322" s="188"/>
      <c r="C322" s="188"/>
      <c r="D322" s="189"/>
      <c r="E322" s="188"/>
      <c r="F322" s="188"/>
    </row>
    <row r="323" spans="1:6" ht="12.75">
      <c r="A323" s="188"/>
      <c r="B323" s="188"/>
      <c r="C323" s="188"/>
      <c r="D323" s="189"/>
      <c r="E323" s="188"/>
      <c r="F323" s="188"/>
    </row>
    <row r="324" spans="1:6" ht="12.75">
      <c r="A324" s="188"/>
      <c r="B324" s="188"/>
      <c r="C324" s="188"/>
      <c r="D324" s="189"/>
      <c r="E324" s="188"/>
      <c r="F324" s="188"/>
    </row>
    <row r="325" spans="1:6" ht="12.75">
      <c r="A325" s="188"/>
      <c r="B325" s="188"/>
      <c r="C325" s="188"/>
      <c r="D325" s="189"/>
      <c r="E325" s="188"/>
      <c r="F325" s="188"/>
    </row>
    <row r="326" spans="1:6" ht="12.75">
      <c r="A326" s="188"/>
      <c r="B326" s="188"/>
      <c r="C326" s="188"/>
      <c r="D326" s="189"/>
      <c r="E326" s="188"/>
      <c r="F326" s="188"/>
    </row>
    <row r="327" spans="1:6" ht="12.75">
      <c r="A327" s="188"/>
      <c r="B327" s="188"/>
      <c r="C327" s="188"/>
      <c r="D327" s="189"/>
      <c r="E327" s="188"/>
      <c r="F327" s="188"/>
    </row>
    <row r="328" spans="1:6" ht="12.75">
      <c r="A328" s="188"/>
      <c r="B328" s="188"/>
      <c r="C328" s="188"/>
      <c r="D328" s="189"/>
      <c r="E328" s="188"/>
      <c r="F328" s="188"/>
    </row>
    <row r="329" spans="1:6" ht="12.75">
      <c r="A329" s="188"/>
      <c r="B329" s="188"/>
      <c r="C329" s="188"/>
      <c r="D329" s="189"/>
      <c r="E329" s="188"/>
      <c r="F329" s="188"/>
    </row>
    <row r="330" spans="1:6" ht="12.75">
      <c r="A330" s="188"/>
      <c r="B330" s="188"/>
      <c r="C330" s="188"/>
      <c r="D330" s="189"/>
      <c r="E330" s="188"/>
      <c r="F330" s="188"/>
    </row>
    <row r="331" spans="1:6" ht="12.75">
      <c r="A331" s="188"/>
      <c r="B331" s="188"/>
      <c r="C331" s="188"/>
      <c r="D331" s="189"/>
      <c r="E331" s="188"/>
      <c r="F331" s="188"/>
    </row>
    <row r="332" spans="1:6" ht="12.75">
      <c r="A332" s="188"/>
      <c r="B332" s="188"/>
      <c r="C332" s="188"/>
      <c r="D332" s="189"/>
      <c r="E332" s="188"/>
      <c r="F332" s="188"/>
    </row>
    <row r="333" spans="1:6" ht="12.75">
      <c r="A333" s="188"/>
      <c r="B333" s="188"/>
      <c r="C333" s="188"/>
      <c r="D333" s="189"/>
      <c r="E333" s="188"/>
      <c r="F333" s="188"/>
    </row>
    <row r="334" spans="1:6" ht="12.75">
      <c r="A334" s="188"/>
      <c r="B334" s="188"/>
      <c r="C334" s="188"/>
      <c r="D334" s="189"/>
      <c r="E334" s="188"/>
      <c r="F334" s="188"/>
    </row>
    <row r="335" spans="1:6" ht="12.75">
      <c r="A335" s="188"/>
      <c r="B335" s="188"/>
      <c r="C335" s="188"/>
      <c r="D335" s="189"/>
      <c r="E335" s="188"/>
      <c r="F335" s="188"/>
    </row>
    <row r="336" spans="1:6" ht="12.75">
      <c r="A336" s="188"/>
      <c r="B336" s="188"/>
      <c r="C336" s="188"/>
      <c r="D336" s="189"/>
      <c r="E336" s="188"/>
      <c r="F336" s="188"/>
    </row>
    <row r="337" spans="1:6" ht="12.75">
      <c r="A337" s="188"/>
      <c r="B337" s="188"/>
      <c r="C337" s="188"/>
      <c r="D337" s="189"/>
      <c r="E337" s="188"/>
      <c r="F337" s="188"/>
    </row>
    <row r="338" spans="1:6" ht="12.75">
      <c r="A338" s="188"/>
      <c r="B338" s="188"/>
      <c r="C338" s="188"/>
      <c r="D338" s="189"/>
      <c r="E338" s="188"/>
      <c r="F338" s="188"/>
    </row>
    <row r="339" spans="1:6" ht="12.75">
      <c r="A339" s="188"/>
      <c r="B339" s="188"/>
      <c r="C339" s="188"/>
      <c r="D339" s="189"/>
      <c r="E339" s="188"/>
      <c r="F339" s="188"/>
    </row>
    <row r="340" spans="1:6" ht="12.75">
      <c r="A340" s="188"/>
      <c r="B340" s="188"/>
      <c r="C340" s="188"/>
      <c r="D340" s="189"/>
      <c r="E340" s="188"/>
      <c r="F340" s="188"/>
    </row>
    <row r="341" spans="1:6" ht="12.75">
      <c r="A341" s="188"/>
      <c r="B341" s="188"/>
      <c r="C341" s="188"/>
      <c r="D341" s="189"/>
      <c r="E341" s="188"/>
      <c r="F341" s="188"/>
    </row>
    <row r="342" spans="1:6" ht="12.75">
      <c r="A342" s="188"/>
      <c r="B342" s="188"/>
      <c r="C342" s="188"/>
      <c r="D342" s="189"/>
      <c r="E342" s="188"/>
      <c r="F342" s="188"/>
    </row>
    <row r="343" spans="1:6" ht="12.75">
      <c r="A343" s="188"/>
      <c r="B343" s="188"/>
      <c r="C343" s="188"/>
      <c r="D343" s="189"/>
      <c r="E343" s="188"/>
      <c r="F343" s="188"/>
    </row>
    <row r="344" spans="1:6" ht="12.75">
      <c r="A344" s="188"/>
      <c r="B344" s="188"/>
      <c r="C344" s="188"/>
      <c r="D344" s="189"/>
      <c r="E344" s="188"/>
      <c r="F344" s="188"/>
    </row>
    <row r="345" spans="1:6" ht="12.75">
      <c r="A345" s="188"/>
      <c r="B345" s="188"/>
      <c r="C345" s="188"/>
      <c r="D345" s="189"/>
      <c r="E345" s="188"/>
      <c r="F345" s="188"/>
    </row>
    <row r="346" spans="1:6" ht="12.75">
      <c r="A346" s="188"/>
      <c r="B346" s="188"/>
      <c r="C346" s="188"/>
      <c r="D346" s="189"/>
      <c r="E346" s="188"/>
      <c r="F346" s="188"/>
    </row>
    <row r="347" spans="1:6" ht="12.75">
      <c r="A347" s="188"/>
      <c r="B347" s="188"/>
      <c r="C347" s="188"/>
      <c r="D347" s="189"/>
      <c r="E347" s="188"/>
      <c r="F347" s="188"/>
    </row>
    <row r="348" spans="1:6" ht="12.75">
      <c r="A348" s="188"/>
      <c r="B348" s="188"/>
      <c r="C348" s="188"/>
      <c r="D348" s="189"/>
      <c r="E348" s="188"/>
      <c r="F348" s="188"/>
    </row>
    <row r="349" spans="1:6" ht="12.75">
      <c r="A349" s="188"/>
      <c r="B349" s="188"/>
      <c r="C349" s="188"/>
      <c r="D349" s="189"/>
      <c r="E349" s="188"/>
      <c r="F349" s="188"/>
    </row>
    <row r="350" spans="1:6" ht="12.75">
      <c r="A350" s="188"/>
      <c r="B350" s="188"/>
      <c r="C350" s="188"/>
      <c r="D350" s="189"/>
      <c r="E350" s="188"/>
      <c r="F350" s="188"/>
    </row>
    <row r="351" spans="1:6" ht="12.75">
      <c r="A351" s="188"/>
      <c r="B351" s="188"/>
      <c r="C351" s="188"/>
      <c r="D351" s="189"/>
      <c r="E351" s="188"/>
      <c r="F351" s="188"/>
    </row>
    <row r="352" spans="1:6" ht="12.75">
      <c r="A352" s="188"/>
      <c r="B352" s="188"/>
      <c r="C352" s="188"/>
      <c r="D352" s="189"/>
      <c r="E352" s="188"/>
      <c r="F352" s="188"/>
    </row>
    <row r="353" spans="1:6" ht="12.75">
      <c r="A353" s="188"/>
      <c r="B353" s="188"/>
      <c r="C353" s="188"/>
      <c r="D353" s="189"/>
      <c r="E353" s="188"/>
      <c r="F353" s="188"/>
    </row>
    <row r="354" spans="1:6" ht="12.75">
      <c r="A354" s="188"/>
      <c r="B354" s="188"/>
      <c r="C354" s="188"/>
      <c r="D354" s="189"/>
      <c r="E354" s="188"/>
      <c r="F354" s="188"/>
    </row>
    <row r="355" spans="1:6" ht="12.75">
      <c r="A355" s="188"/>
      <c r="B355" s="188"/>
      <c r="C355" s="188"/>
      <c r="D355" s="189"/>
      <c r="E355" s="188"/>
      <c r="F355" s="188"/>
    </row>
  </sheetData>
  <sheetProtection/>
  <mergeCells count="19">
    <mergeCell ref="A80:F80"/>
    <mergeCell ref="A79:F79"/>
    <mergeCell ref="A51:F51"/>
    <mergeCell ref="A3:F3"/>
    <mergeCell ref="A5:F5"/>
    <mergeCell ref="A10:F10"/>
    <mergeCell ref="A13:F13"/>
    <mergeCell ref="A52:F52"/>
    <mergeCell ref="A18:F18"/>
    <mergeCell ref="A1:F1"/>
    <mergeCell ref="A28:F28"/>
    <mergeCell ref="A50:F50"/>
    <mergeCell ref="A78:F78"/>
    <mergeCell ref="A21:F21"/>
    <mergeCell ref="A26:F26"/>
    <mergeCell ref="A29:F29"/>
    <mergeCell ref="A30:F30"/>
    <mergeCell ref="A32:F32"/>
    <mergeCell ref="A2:F2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87" r:id="rId1"/>
  <headerFooter>
    <oddFooter>&amp;R&amp;"TH SarabunIT๙,ธรรมดา"&amp;14หน้าที่ &amp;P</oddFooter>
  </headerFooter>
  <rowBreaks count="3" manualBreakCount="3">
    <brk id="27" max="5" man="1"/>
    <brk id="49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Lenovo</cp:lastModifiedBy>
  <cp:lastPrinted>2024-02-29T04:52:40Z</cp:lastPrinted>
  <dcterms:created xsi:type="dcterms:W3CDTF">2008-01-24T07:33:22Z</dcterms:created>
  <dcterms:modified xsi:type="dcterms:W3CDTF">2024-03-12T07:35:44Z</dcterms:modified>
  <cp:category/>
  <cp:version/>
  <cp:contentType/>
  <cp:contentStatus/>
</cp:coreProperties>
</file>